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0\"/>
    </mc:Choice>
  </mc:AlternateContent>
  <bookViews>
    <workbookView xWindow="120" yWindow="120" windowWidth="9372" windowHeight="4452" firstSheet="1" activeTab="1"/>
  </bookViews>
  <sheets>
    <sheet name="RiskSerializationData" sheetId="7" state="hidden" r:id="rId1"/>
    <sheet name="Model" sheetId="1" r:id="rId2"/>
    <sheet name="Output Results" sheetId="10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MeanLife">Model!$B$8</definedName>
    <definedName name="Pal_Workbook_GUID" hidden="1">"Y3WPD5NB4C3D846KYNRXK2H2"</definedName>
    <definedName name="PalisadeReportWorkbookCreatedBy">"AtRisk"</definedName>
    <definedName name="PalisadeReportWorksheetCreatedBy" localSheetId="2">"AtRisk"</definedName>
    <definedName name="Price">Model!$B$4</definedName>
    <definedName name="RepCost">Model!$B$5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ealTimeResults">FALSE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StatFunctionsUpdateFreq">1</definedName>
    <definedName name="RiskUpdateDisplay" hidden="1">FALSE</definedName>
    <definedName name="RiskUpdateStatFunctions">TRUE</definedName>
    <definedName name="RiskUseDifferentSeedForEachSim" hidden="1">FALSE</definedName>
    <definedName name="RiskUseFixedSeed" hidden="1">TRUE</definedName>
    <definedName name="RiskUseMultipleCPUs" hidden="1">TRUE</definedName>
    <definedName name="StdevLife">Model!$B$9</definedName>
    <definedName name="WarrLength">Model!$B$11</definedName>
  </definedNames>
  <calcPr calcId="152511"/>
</workbook>
</file>

<file path=xl/calcChain.xml><?xml version="1.0" encoding="utf-8"?>
<calcChain xmlns="http://schemas.openxmlformats.org/spreadsheetml/2006/main">
  <c r="C18" i="1" l="1"/>
  <c r="D19" i="1" s="1"/>
  <c r="C19" i="1"/>
  <c r="D20" i="1" s="1"/>
  <c r="C20" i="1"/>
  <c r="D21" i="1" s="1"/>
  <c r="C21" i="1"/>
  <c r="D22" i="1" s="1"/>
  <c r="C22" i="1"/>
  <c r="D23" i="1" s="1"/>
  <c r="C23" i="1"/>
  <c r="D24" i="1" s="1"/>
  <c r="C24" i="1"/>
  <c r="D25" i="1" s="1"/>
  <c r="C25" i="1"/>
  <c r="D26" i="1" s="1"/>
  <c r="C26" i="1"/>
  <c r="D27" i="1" s="1"/>
  <c r="C27" i="1"/>
  <c r="D28" i="1" s="1"/>
  <c r="C28" i="1"/>
  <c r="D29" i="1" s="1"/>
  <c r="C29" i="1"/>
  <c r="D30" i="1" s="1"/>
  <c r="C30" i="1"/>
  <c r="D31" i="1" s="1"/>
  <c r="C31" i="1"/>
  <c r="D32" i="1" s="1"/>
  <c r="C32" i="1"/>
  <c r="D33" i="1" s="1"/>
  <c r="C33" i="1"/>
  <c r="D34" i="1" s="1"/>
  <c r="C34" i="1"/>
  <c r="D35" i="1" s="1"/>
  <c r="C35" i="1"/>
  <c r="D36" i="1" s="1"/>
  <c r="C36" i="1"/>
  <c r="D37" i="1" s="1"/>
  <c r="C37" i="1"/>
  <c r="D38" i="1" s="1"/>
  <c r="C38" i="1"/>
  <c r="D39" i="1" s="1"/>
  <c r="C39" i="1"/>
  <c r="D40" i="1" s="1"/>
  <c r="C40" i="1"/>
  <c r="D41" i="1" s="1"/>
  <c r="C41" i="1"/>
  <c r="D42" i="1" s="1"/>
  <c r="C42" i="1"/>
  <c r="D43" i="1" s="1"/>
  <c r="C43" i="1"/>
  <c r="D44" i="1" s="1"/>
  <c r="C44" i="1"/>
  <c r="D45" i="1" s="1"/>
  <c r="C45" i="1"/>
  <c r="D46" i="1" s="1"/>
  <c r="C46" i="1"/>
  <c r="D47" i="1" s="1"/>
  <c r="C47" i="1"/>
  <c r="D48" i="1" s="1"/>
  <c r="C48" i="1"/>
  <c r="D49" i="1" s="1"/>
  <c r="C49" i="1"/>
  <c r="D50" i="1" s="1"/>
  <c r="C50" i="1"/>
  <c r="D51" i="1" s="1"/>
  <c r="C51" i="1"/>
  <c r="D52" i="1" s="1"/>
  <c r="C52" i="1"/>
  <c r="D53" i="1" s="1"/>
  <c r="C53" i="1"/>
  <c r="D54" i="1" s="1"/>
  <c r="C54" i="1"/>
  <c r="D55" i="1" s="1"/>
  <c r="C55" i="1"/>
  <c r="D56" i="1" s="1"/>
  <c r="C56" i="1"/>
  <c r="D57" i="1" s="1"/>
  <c r="C57" i="1"/>
  <c r="D58" i="1" s="1"/>
  <c r="C58" i="1"/>
  <c r="D59" i="1" s="1"/>
  <c r="C59" i="1"/>
  <c r="D60" i="1" s="1"/>
  <c r="C60" i="1"/>
  <c r="D61" i="1" s="1"/>
  <c r="C61" i="1"/>
  <c r="D62" i="1" s="1"/>
  <c r="C62" i="1"/>
  <c r="D63" i="1" s="1"/>
  <c r="C63" i="1"/>
  <c r="D64" i="1" s="1"/>
  <c r="C64" i="1"/>
  <c r="C16" i="1"/>
  <c r="D17" i="1" s="1"/>
  <c r="C17" i="1"/>
  <c r="D18" i="1" s="1"/>
  <c r="C15" i="1"/>
  <c r="D16" i="1" s="1"/>
  <c r="D15" i="1"/>
  <c r="E15" i="1"/>
  <c r="I15" i="1" s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H15" i="1" l="1"/>
  <c r="B16" i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H17" i="1" l="1"/>
</calcChain>
</file>

<file path=xl/sharedStrings.xml><?xml version="1.0" encoding="utf-8"?>
<sst xmlns="http://schemas.openxmlformats.org/spreadsheetml/2006/main" count="35" uniqueCount="32">
  <si>
    <t>Inputs</t>
  </si>
  <si>
    <t>Sales Price</t>
  </si>
  <si>
    <t>Replacement cost</t>
  </si>
  <si>
    <t>Lifetime (normally distributed)</t>
  </si>
  <si>
    <t>Mean</t>
  </si>
  <si>
    <t>Stdev</t>
  </si>
  <si>
    <t>Simulation of 50 refrigerators (that should be plenty for a single customer!)</t>
  </si>
  <si>
    <t>Refrigerator</t>
  </si>
  <si>
    <t>Current time</t>
  </si>
  <si>
    <t>Duration of refrigerator</t>
  </si>
  <si>
    <t>Sales revenue</t>
  </si>
  <si>
    <t>Totals</t>
  </si>
  <si>
    <t>Profit per year</t>
  </si>
  <si>
    <t>Length of warranty</t>
  </si>
  <si>
    <t>Summary measures from simulation</t>
  </si>
  <si>
    <t>Std Dev</t>
  </si>
  <si>
    <t>Profit per year / Sales revenue</t>
  </si>
  <si>
    <t>Cost to UE</t>
  </si>
  <si>
    <t>Name</t>
  </si>
  <si>
    <t>Cell</t>
  </si>
  <si>
    <t>Graph</t>
  </si>
  <si>
    <t>Min</t>
  </si>
  <si>
    <t>Max</t>
  </si>
  <si>
    <t>@RISK Output Results</t>
  </si>
  <si>
    <t>1 / Sales revenue</t>
  </si>
  <si>
    <t>I15</t>
  </si>
  <si>
    <t>1 / Cost to UE</t>
  </si>
  <si>
    <t>H15</t>
  </si>
  <si>
    <t>H17</t>
  </si>
  <si>
    <t>Selling refrigerators</t>
  </si>
  <si>
    <r>
      <t>Date:</t>
    </r>
    <r>
      <rPr>
        <sz val="8"/>
        <color theme="1"/>
        <rFont val="Tahoma"/>
        <family val="2"/>
      </rPr>
      <t xml:space="preserve"> Friday, March 14, 2014 5:22:06 PM</t>
    </r>
  </si>
  <si>
    <r>
      <t>Performed By:</t>
    </r>
    <r>
      <rPr>
        <sz val="8"/>
        <color theme="1"/>
        <rFont val="Tahoma"/>
        <family val="2"/>
      </rPr>
      <t xml:space="preserve"> Chris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</si>
</sst>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"/>
    <numFmt numFmtId="166" formatCode="m/d/yy\ h:mm:ss"/>
    <numFmt numFmtId="167" formatCode="0.0000%"/>
  </numFmts>
  <fonts count="14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8.25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14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0C0C0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35">
    <xf numFmtId="0" fontId="0" fillId="0" borderId="0"/>
    <xf numFmtId="4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1" applyNumberFormat="0" applyFont="0" applyFill="0" applyAlignment="0" applyProtection="0"/>
    <xf numFmtId="0" fontId="2" fillId="0" borderId="2" applyNumberFormat="0" applyFont="0" applyFill="0" applyAlignment="0" applyProtection="0"/>
    <xf numFmtId="0" fontId="2" fillId="0" borderId="3" applyNumberFormat="0" applyFont="0" applyFill="0" applyAlignment="0" applyProtection="0"/>
    <xf numFmtId="0" fontId="2" fillId="0" borderId="4" applyNumberFormat="0" applyFont="0" applyFill="0" applyAlignment="0" applyProtection="0"/>
    <xf numFmtId="0" fontId="2" fillId="0" borderId="5" applyNumberFormat="0" applyFont="0" applyFill="0" applyAlignment="0" applyProtection="0"/>
    <xf numFmtId="0" fontId="2" fillId="2" borderId="0" applyNumberFormat="0" applyFont="0" applyBorder="0" applyAlignment="0" applyProtection="0"/>
    <xf numFmtId="0" fontId="2" fillId="0" borderId="6" applyNumberFormat="0" applyFont="0" applyFill="0" applyAlignment="0" applyProtection="0"/>
    <xf numFmtId="0" fontId="2" fillId="0" borderId="7" applyNumberFormat="0" applyFont="0" applyFill="0" applyAlignment="0" applyProtection="0"/>
    <xf numFmtId="46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2" fillId="0" borderId="8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10" applyNumberFormat="0" applyFont="0" applyFill="0" applyAlignment="0" applyProtection="0"/>
    <xf numFmtId="0" fontId="2" fillId="0" borderId="11" applyNumberFormat="0" applyFont="0" applyFill="0" applyAlignment="0" applyProtection="0"/>
    <xf numFmtId="0" fontId="2" fillId="0" borderId="10" applyNumberFormat="0" applyFont="0" applyFill="0" applyAlignment="0" applyProtection="0"/>
    <xf numFmtId="0" fontId="2" fillId="0" borderId="0" applyNumberFormat="0" applyFont="0" applyFill="0" applyBorder="0" applyProtection="0">
      <alignment horizontal="center"/>
    </xf>
    <xf numFmtId="0" fontId="5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2" fillId="2" borderId="0" applyNumberFormat="0" applyFont="0" applyBorder="0" applyAlignment="0" applyProtection="0"/>
    <xf numFmtId="0" fontId="4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" fillId="0" borderId="12" applyNumberFormat="0" applyFont="0" applyFill="0" applyAlignment="0" applyProtection="0"/>
    <xf numFmtId="0" fontId="2" fillId="0" borderId="13" applyNumberFormat="0" applyFont="0" applyFill="0" applyAlignment="0" applyProtection="0"/>
    <xf numFmtId="166" fontId="2" fillId="0" borderId="0" applyFont="0" applyFill="0" applyBorder="0" applyAlignment="0" applyProtection="0"/>
    <xf numFmtId="0" fontId="2" fillId="0" borderId="14" applyNumberFormat="0" applyFont="0" applyFill="0" applyAlignment="0" applyProtection="0"/>
    <xf numFmtId="0" fontId="2" fillId="0" borderId="15" applyNumberFormat="0" applyFont="0" applyFill="0" applyAlignment="0" applyProtection="0"/>
    <xf numFmtId="0" fontId="2" fillId="0" borderId="16" applyNumberFormat="0" applyFont="0" applyFill="0" applyAlignment="0" applyProtection="0"/>
    <xf numFmtId="0" fontId="2" fillId="0" borderId="17" applyNumberFormat="0" applyFont="0" applyFill="0" applyAlignment="0" applyProtection="0"/>
    <xf numFmtId="0" fontId="2" fillId="0" borderId="18" applyNumberFormat="0" applyFont="0" applyFill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8" fillId="0" borderId="0" xfId="0" applyFont="1"/>
    <xf numFmtId="0" fontId="9" fillId="0" borderId="0" xfId="0" applyFont="1"/>
    <xf numFmtId="164" fontId="9" fillId="3" borderId="0" xfId="1" applyNumberFormat="1" applyFont="1" applyFill="1" applyBorder="1"/>
    <xf numFmtId="164" fontId="9" fillId="0" borderId="0" xfId="1" applyNumberFormat="1" applyFont="1"/>
    <xf numFmtId="0" fontId="9" fillId="3" borderId="0" xfId="0" applyFont="1" applyFill="1" applyBorder="1"/>
    <xf numFmtId="0" fontId="9" fillId="0" borderId="0" xfId="0" applyFont="1" applyBorder="1"/>
    <xf numFmtId="0" fontId="9" fillId="4" borderId="0" xfId="0" applyFont="1" applyFill="1" applyBorder="1"/>
    <xf numFmtId="44" fontId="9" fillId="0" borderId="0" xfId="1" applyFont="1" applyFill="1"/>
    <xf numFmtId="44" fontId="8" fillId="0" borderId="0" xfId="1" applyFont="1" applyFill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left" wrapText="1"/>
    </xf>
    <xf numFmtId="2" fontId="9" fillId="0" borderId="0" xfId="0" applyNumberFormat="1" applyFont="1"/>
    <xf numFmtId="164" fontId="9" fillId="0" borderId="0" xfId="0" applyNumberFormat="1" applyFont="1"/>
    <xf numFmtId="165" fontId="9" fillId="5" borderId="0" xfId="0" applyNumberFormat="1" applyFont="1" applyFill="1" applyBorder="1"/>
    <xf numFmtId="165" fontId="9" fillId="0" borderId="0" xfId="0" applyNumberFormat="1" applyFont="1"/>
    <xf numFmtId="44" fontId="9" fillId="0" borderId="0" xfId="0" applyNumberFormat="1" applyFont="1"/>
    <xf numFmtId="44" fontId="9" fillId="0" borderId="0" xfId="1" applyFont="1"/>
    <xf numFmtId="165" fontId="9" fillId="0" borderId="0" xfId="0" applyNumberFormat="1" applyFont="1" applyFill="1"/>
    <xf numFmtId="164" fontId="9" fillId="5" borderId="0" xfId="0" applyNumberFormat="1" applyFont="1" applyFill="1" applyBorder="1"/>
    <xf numFmtId="0" fontId="1" fillId="0" borderId="0" xfId="33"/>
    <xf numFmtId="164" fontId="10" fillId="0" borderId="28" xfId="34" applyNumberFormat="1" applyFont="1" applyFill="1" applyBorder="1" applyAlignment="1">
      <alignment horizontal="left" vertical="center" wrapText="1"/>
    </xf>
    <xf numFmtId="164" fontId="10" fillId="0" borderId="27" xfId="34" applyNumberFormat="1" applyFont="1" applyFill="1" applyBorder="1" applyAlignment="1">
      <alignment horizontal="left" vertical="center" wrapText="1"/>
    </xf>
    <xf numFmtId="0" fontId="2" fillId="0" borderId="27" xfId="34" applyNumberFormat="1" applyFont="1" applyFill="1" applyBorder="1" applyAlignment="1">
      <alignment horizontal="left" vertical="center"/>
    </xf>
    <xf numFmtId="0" fontId="10" fillId="0" borderId="27" xfId="34" applyNumberFormat="1" applyFont="1" applyFill="1" applyBorder="1" applyAlignment="1">
      <alignment horizontal="left" vertical="center" wrapText="1"/>
    </xf>
    <xf numFmtId="0" fontId="10" fillId="0" borderId="26" xfId="34" applyNumberFormat="1" applyFont="1" applyFill="1" applyBorder="1" applyAlignment="1">
      <alignment horizontal="left" vertical="center" wrapText="1"/>
    </xf>
    <xf numFmtId="165" fontId="10" fillId="0" borderId="25" xfId="34" applyNumberFormat="1" applyFont="1" applyFill="1" applyBorder="1" applyAlignment="1">
      <alignment horizontal="left" vertical="center" wrapText="1"/>
    </xf>
    <xf numFmtId="165" fontId="10" fillId="0" borderId="24" xfId="34" applyNumberFormat="1" applyFont="1" applyFill="1" applyBorder="1" applyAlignment="1">
      <alignment horizontal="left" vertical="center" wrapText="1"/>
    </xf>
    <xf numFmtId="0" fontId="2" fillId="0" borderId="24" xfId="34" applyNumberFormat="1" applyFont="1" applyFill="1" applyBorder="1" applyAlignment="1">
      <alignment horizontal="left" vertical="center"/>
    </xf>
    <xf numFmtId="0" fontId="10" fillId="0" borderId="24" xfId="34" applyNumberFormat="1" applyFont="1" applyFill="1" applyBorder="1" applyAlignment="1">
      <alignment horizontal="left" vertical="center" wrapText="1"/>
    </xf>
    <xf numFmtId="0" fontId="10" fillId="0" borderId="23" xfId="34" applyNumberFormat="1" applyFont="1" applyFill="1" applyBorder="1" applyAlignment="1">
      <alignment horizontal="left" vertical="center" wrapText="1"/>
    </xf>
    <xf numFmtId="164" fontId="10" fillId="0" borderId="31" xfId="34" applyNumberFormat="1" applyFont="1" applyFill="1" applyBorder="1" applyAlignment="1">
      <alignment horizontal="left" vertical="center" wrapText="1"/>
    </xf>
    <xf numFmtId="164" fontId="10" fillId="0" borderId="30" xfId="34" applyNumberFormat="1" applyFont="1" applyFill="1" applyBorder="1" applyAlignment="1">
      <alignment horizontal="left" vertical="center" wrapText="1"/>
    </xf>
    <xf numFmtId="0" fontId="2" fillId="0" borderId="30" xfId="34" applyNumberFormat="1" applyFont="1" applyFill="1" applyBorder="1" applyAlignment="1">
      <alignment horizontal="left" vertical="center"/>
    </xf>
    <xf numFmtId="0" fontId="10" fillId="0" borderId="30" xfId="34" applyNumberFormat="1" applyFont="1" applyFill="1" applyBorder="1" applyAlignment="1">
      <alignment horizontal="left" vertical="center" wrapText="1"/>
    </xf>
    <xf numFmtId="0" fontId="10" fillId="0" borderId="29" xfId="34" applyNumberFormat="1" applyFont="1" applyFill="1" applyBorder="1" applyAlignment="1">
      <alignment horizontal="left" vertical="center" wrapText="1"/>
    </xf>
    <xf numFmtId="9" fontId="10" fillId="0" borderId="22" xfId="34" applyNumberFormat="1" applyFont="1" applyFill="1" applyBorder="1" applyAlignment="1">
      <alignment vertical="top"/>
    </xf>
    <xf numFmtId="9" fontId="10" fillId="0" borderId="21" xfId="34" applyNumberFormat="1" applyFont="1" applyFill="1" applyBorder="1" applyAlignment="1">
      <alignment vertical="top"/>
    </xf>
    <xf numFmtId="43" fontId="10" fillId="0" borderId="21" xfId="34" applyFont="1" applyFill="1" applyBorder="1" applyAlignment="1">
      <alignment vertical="top"/>
    </xf>
    <xf numFmtId="43" fontId="10" fillId="0" borderId="21" xfId="34" applyFont="1" applyFill="1" applyBorder="1" applyAlignment="1">
      <alignment horizontal="left" vertical="center"/>
    </xf>
    <xf numFmtId="43" fontId="10" fillId="0" borderId="20" xfId="34" applyFont="1" applyFill="1" applyBorder="1" applyAlignment="1">
      <alignment vertical="top"/>
    </xf>
    <xf numFmtId="0" fontId="11" fillId="6" borderId="19" xfId="33" applyFont="1" applyFill="1" applyBorder="1"/>
    <xf numFmtId="0" fontId="12" fillId="6" borderId="19" xfId="33" applyFont="1" applyFill="1" applyBorder="1"/>
    <xf numFmtId="0" fontId="11" fillId="6" borderId="0" xfId="33" applyFont="1" applyFill="1" applyBorder="1"/>
    <xf numFmtId="0" fontId="12" fillId="6" borderId="0" xfId="33" applyFont="1" applyFill="1" applyBorder="1"/>
    <xf numFmtId="0" fontId="13" fillId="6" borderId="0" xfId="33" applyFont="1" applyFill="1" applyBorder="1"/>
    <xf numFmtId="0" fontId="13" fillId="6" borderId="0" xfId="33" quotePrefix="1" applyFont="1" applyFill="1" applyBorder="1"/>
  </cellXfs>
  <cellStyles count="35">
    <cellStyle name="Comma 2" xfId="34"/>
    <cellStyle name="Currency" xfId="1" builtinId="4"/>
    <cellStyle name="Normal" xfId="0" builtinId="0" customBuiltin="1"/>
    <cellStyle name="Normal 2" xfId="33"/>
    <cellStyle name="RISKbigPercent" xfId="2"/>
    <cellStyle name="RISKblandrEdge" xfId="3"/>
    <cellStyle name="RISKblCorner" xfId="4"/>
    <cellStyle name="RISKbottomEdge" xfId="5"/>
    <cellStyle name="RISKbrCorner" xfId="6"/>
    <cellStyle name="RISKdarkBoxed" xfId="7"/>
    <cellStyle name="RISKdarkShade" xfId="8"/>
    <cellStyle name="RISKdbottomEdge" xfId="9"/>
    <cellStyle name="RISKdrightEdge" xfId="10"/>
    <cellStyle name="RISKdurationTime" xfId="11"/>
    <cellStyle name="RISKinNumber" xfId="12"/>
    <cellStyle name="RISKlandrEdge" xfId="13"/>
    <cellStyle name="RISKleftEdge" xfId="14"/>
    <cellStyle name="RISKlightBoxed" xfId="15"/>
    <cellStyle name="RISKltandbEdge" xfId="16"/>
    <cellStyle name="RISKnormBoxed" xfId="17"/>
    <cellStyle name="RISKnormCenter" xfId="18"/>
    <cellStyle name="RISKnormHeading" xfId="19"/>
    <cellStyle name="RISKnormItal" xfId="20"/>
    <cellStyle name="RISKnormLabel" xfId="21"/>
    <cellStyle name="RISKnormShade" xfId="22"/>
    <cellStyle name="RISKnormTitle" xfId="23"/>
    <cellStyle name="RISKoutNumber" xfId="24"/>
    <cellStyle name="RISKrightEdge" xfId="25"/>
    <cellStyle name="RISKrtandbEdge" xfId="26"/>
    <cellStyle name="RISKssTime" xfId="27"/>
    <cellStyle name="RISKtandbEdge" xfId="28"/>
    <cellStyle name="RISKtlandrEdge" xfId="29"/>
    <cellStyle name="RISKtlCorner" xfId="30"/>
    <cellStyle name="RISKtopEdge" xfId="31"/>
    <cellStyle name="RISKtrCorner" xfId="32"/>
  </cellStyles>
  <dxfs count="3"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CE9D8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69</xdr:row>
      <xdr:rowOff>0</xdr:rowOff>
    </xdr:from>
    <xdr:to>
      <xdr:col>7</xdr:col>
      <xdr:colOff>581025</xdr:colOff>
      <xdr:row>171</xdr:row>
      <xdr:rowOff>66675</xdr:rowOff>
    </xdr:to>
    <xdr:sp macro="" textlink="">
      <xdr:nvSpPr>
        <xdr:cNvPr id="1026" name="Text 2"/>
        <xdr:cNvSpPr txBox="1">
          <a:spLocks noChangeArrowheads="1"/>
        </xdr:cNvSpPr>
      </xdr:nvSpPr>
      <xdr:spPr bwMode="auto">
        <a:xfrm>
          <a:off x="3867150" y="11449050"/>
          <a:ext cx="3638550" cy="1038225"/>
        </a:xfrm>
        <a:prstGeom prst="rect">
          <a:avLst/>
        </a:prstGeom>
        <a:solidFill>
          <a:schemeClr val="bg1">
            <a:shade val="80000"/>
          </a:schemeClr>
        </a:solidFill>
        <a:ln w="9525">
          <a:solidFill>
            <a:srgbClr val="000000"/>
          </a:solidFill>
          <a:miter lim="800000"/>
          <a:headEnd/>
          <a:tailEnd/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We must realize that changing the warranty period will increase demand for our product. Suppose the number of customers buying our product with warranty interval w is f(w). Then we can try various values of w in an attempt to maximize the quantity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f(w)*(value in cell B69)</a:t>
          </a:r>
        </a:p>
      </xdr:txBody>
    </xdr:sp>
    <xdr:clientData/>
  </xdr:twoCellAnchor>
  <xdr:twoCellAnchor>
    <xdr:from>
      <xdr:col>5</xdr:col>
      <xdr:colOff>529589</xdr:colOff>
      <xdr:row>17</xdr:row>
      <xdr:rowOff>179705</xdr:rowOff>
    </xdr:from>
    <xdr:to>
      <xdr:col>12</xdr:col>
      <xdr:colOff>167640</xdr:colOff>
      <xdr:row>32</xdr:row>
      <xdr:rowOff>91440</xdr:rowOff>
    </xdr:to>
    <xdr:sp macro="" textlink="">
      <xdr:nvSpPr>
        <xdr:cNvPr id="4" name="TextBox 3"/>
        <xdr:cNvSpPr txBox="1"/>
      </xdr:nvSpPr>
      <xdr:spPr>
        <a:xfrm>
          <a:off x="5185409" y="3471545"/>
          <a:ext cx="5414011" cy="265493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Note: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will see errors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cells unless @RISK is loaded.</a:t>
          </a: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Part a: I ran 1000 iterations of this model with @RISK, with the summary results shown on the next sheet. They indicate an average profit per year of about $166. The worst case was about $155, the best was about $180. Note that the company incurs the $100 cost each time there is a failure, but it gets the revenue only if the failure is outside the warranty period.
Part b:  You could use RISKSIMTABLE in cell B11, with a list of the warrant lengths desired, to see which provides the largest average profit per year. However, </a:t>
          </a:r>
          <a:r>
            <a:rPr lang="en-US" sz="1100" b="0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you should realize that changing the warranty period will increase demand for the product. Suppose the number of customers buying the product with warranty interval w is f(w). Then you can try various values of w to maximize the quantity   f(w)*(value in cell H17).</a:t>
          </a:r>
          <a:endParaRPr lang="en-US"/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5</xdr:row>
      <xdr:rowOff>7620</xdr:rowOff>
    </xdr:from>
    <xdr:to>
      <xdr:col>3</xdr:col>
      <xdr:colOff>1013460</xdr:colOff>
      <xdr:row>5</xdr:row>
      <xdr:rowOff>495300</xdr:rowOff>
    </xdr:to>
    <xdr:pic>
      <xdr:nvPicPr>
        <xdr:cNvPr id="2" name="Picture 1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92202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</xdr:colOff>
      <xdr:row>6</xdr:row>
      <xdr:rowOff>7620</xdr:rowOff>
    </xdr:from>
    <xdr:to>
      <xdr:col>3</xdr:col>
      <xdr:colOff>1013460</xdr:colOff>
      <xdr:row>6</xdr:row>
      <xdr:rowOff>495300</xdr:rowOff>
    </xdr:to>
    <xdr:pic>
      <xdr:nvPicPr>
        <xdr:cNvPr id="3" name="Picture 2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110490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</xdr:colOff>
      <xdr:row>7</xdr:row>
      <xdr:rowOff>7620</xdr:rowOff>
    </xdr:from>
    <xdr:to>
      <xdr:col>3</xdr:col>
      <xdr:colOff>1013460</xdr:colOff>
      <xdr:row>7</xdr:row>
      <xdr:rowOff>495300</xdr:rowOff>
    </xdr:to>
    <xdr:pic>
      <xdr:nvPicPr>
        <xdr:cNvPr id="4" name="Picture 3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128778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4.4" x14ac:dyDescent="0.3"/>
  <sheetData>
    <row r="1" spans="1:5" x14ac:dyDescent="0.3">
      <c r="A1">
        <v>0</v>
      </c>
      <c r="B1">
        <v>0</v>
      </c>
    </row>
    <row r="2" spans="1:5" x14ac:dyDescent="0.3">
      <c r="A2">
        <v>0</v>
      </c>
    </row>
    <row r="3" spans="1:5" x14ac:dyDescent="0.3">
      <c r="A3">
        <v>0</v>
      </c>
    </row>
    <row r="4" spans="1:5" x14ac:dyDescent="0.3">
      <c r="A4" t="b">
        <v>0</v>
      </c>
      <c r="B4">
        <v>15680</v>
      </c>
      <c r="C4">
        <v>7345</v>
      </c>
      <c r="D4">
        <v>41920</v>
      </c>
      <c r="E4">
        <v>100</v>
      </c>
    </row>
    <row r="5" spans="1:5" x14ac:dyDescent="0.3">
      <c r="A5" t="b">
        <v>0</v>
      </c>
      <c r="B5">
        <v>15680</v>
      </c>
      <c r="C5">
        <v>7345</v>
      </c>
      <c r="D5">
        <v>41920</v>
      </c>
      <c r="E5">
        <v>500</v>
      </c>
    </row>
    <row r="6" spans="1:5" x14ac:dyDescent="0.3">
      <c r="A6" t="b">
        <v>0</v>
      </c>
      <c r="B6">
        <v>15680</v>
      </c>
      <c r="C6">
        <v>7345</v>
      </c>
      <c r="D6">
        <v>41920</v>
      </c>
      <c r="E6">
        <v>1000</v>
      </c>
    </row>
    <row r="7" spans="1:5" x14ac:dyDescent="0.3">
      <c r="A7" t="b">
        <v>0</v>
      </c>
      <c r="B7">
        <v>15680</v>
      </c>
      <c r="C7">
        <v>7345</v>
      </c>
      <c r="D7">
        <v>41920</v>
      </c>
      <c r="E7">
        <v>1500</v>
      </c>
    </row>
    <row r="8" spans="1:5" x14ac:dyDescent="0.3">
      <c r="A8" t="b">
        <v>0</v>
      </c>
      <c r="B8">
        <v>15680</v>
      </c>
      <c r="C8">
        <v>7345</v>
      </c>
      <c r="D8">
        <v>41920</v>
      </c>
      <c r="E8">
        <v>2000</v>
      </c>
    </row>
    <row r="9" spans="1:5" x14ac:dyDescent="0.3">
      <c r="A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372"/>
  <sheetViews>
    <sheetView tabSelected="1" workbookViewId="0">
      <pane ySplit="10788" topLeftCell="A60"/>
      <selection pane="bottomLeft" activeCell="A66" sqref="A66"/>
    </sheetView>
  </sheetViews>
  <sheetFormatPr defaultColWidth="9.109375" defaultRowHeight="14.4" x14ac:dyDescent="0.3"/>
  <cols>
    <col min="1" max="1" width="20.109375" style="2" customWidth="1"/>
    <col min="2" max="2" width="9.109375" style="2"/>
    <col min="3" max="3" width="12" style="2" customWidth="1"/>
    <col min="4" max="4" width="14.6640625" style="2" customWidth="1"/>
    <col min="5" max="5" width="12" style="2" customWidth="1"/>
    <col min="6" max="6" width="14" style="2" customWidth="1"/>
    <col min="7" max="7" width="14.109375" style="2" customWidth="1"/>
    <col min="8" max="9" width="12.6640625" style="2" customWidth="1"/>
    <col min="10" max="10" width="12.5546875" style="2" customWidth="1"/>
    <col min="11" max="16384" width="9.109375" style="2"/>
  </cols>
  <sheetData>
    <row r="1" spans="1:10" x14ac:dyDescent="0.3">
      <c r="A1" s="1" t="s">
        <v>29</v>
      </c>
    </row>
    <row r="2" spans="1:10" x14ac:dyDescent="0.3">
      <c r="A2" s="1"/>
    </row>
    <row r="3" spans="1:10" x14ac:dyDescent="0.3">
      <c r="A3" s="1" t="s">
        <v>0</v>
      </c>
    </row>
    <row r="4" spans="1:10" x14ac:dyDescent="0.3">
      <c r="A4" s="2" t="s">
        <v>1</v>
      </c>
      <c r="B4" s="3">
        <v>400</v>
      </c>
    </row>
    <row r="5" spans="1:10" x14ac:dyDescent="0.3">
      <c r="A5" s="2" t="s">
        <v>2</v>
      </c>
      <c r="B5" s="3">
        <v>100</v>
      </c>
    </row>
    <row r="6" spans="1:10" x14ac:dyDescent="0.3">
      <c r="B6" s="4"/>
    </row>
    <row r="7" spans="1:10" x14ac:dyDescent="0.3">
      <c r="A7" s="2" t="s">
        <v>3</v>
      </c>
      <c r="B7" s="4"/>
    </row>
    <row r="8" spans="1:10" x14ac:dyDescent="0.3">
      <c r="A8" s="2" t="s">
        <v>4</v>
      </c>
      <c r="B8" s="5">
        <v>1.8</v>
      </c>
    </row>
    <row r="9" spans="1:10" x14ac:dyDescent="0.3">
      <c r="A9" s="2" t="s">
        <v>5</v>
      </c>
      <c r="B9" s="5">
        <v>0.3</v>
      </c>
    </row>
    <row r="10" spans="1:10" x14ac:dyDescent="0.3">
      <c r="B10" s="6"/>
    </row>
    <row r="11" spans="1:10" x14ac:dyDescent="0.3">
      <c r="A11" s="2" t="s">
        <v>13</v>
      </c>
      <c r="B11" s="7">
        <v>1</v>
      </c>
    </row>
    <row r="12" spans="1:10" x14ac:dyDescent="0.3">
      <c r="E12" s="8"/>
    </row>
    <row r="13" spans="1:10" s="1" customFormat="1" x14ac:dyDescent="0.3">
      <c r="A13" s="1" t="s">
        <v>6</v>
      </c>
      <c r="E13" s="9"/>
      <c r="G13" s="1" t="s">
        <v>14</v>
      </c>
    </row>
    <row r="14" spans="1:10" ht="29.25" customHeight="1" x14ac:dyDescent="0.3">
      <c r="A14" s="10" t="s">
        <v>7</v>
      </c>
      <c r="B14" s="11" t="s">
        <v>8</v>
      </c>
      <c r="C14" s="11" t="s">
        <v>9</v>
      </c>
      <c r="D14" s="11" t="s">
        <v>10</v>
      </c>
      <c r="E14" s="11" t="s">
        <v>17</v>
      </c>
      <c r="F14" s="11"/>
      <c r="G14" s="13" t="s">
        <v>11</v>
      </c>
      <c r="H14" s="11" t="s">
        <v>10</v>
      </c>
      <c r="I14" s="11" t="s">
        <v>17</v>
      </c>
      <c r="J14" s="11"/>
    </row>
    <row r="15" spans="1:10" x14ac:dyDescent="0.3">
      <c r="A15" s="2">
        <v>1</v>
      </c>
      <c r="B15" s="14">
        <v>0</v>
      </c>
      <c r="C15" s="14">
        <f ca="1">_xll.RiskNormal(MeanLife,StdevLife)</f>
        <v>1.8</v>
      </c>
      <c r="D15" s="4">
        <f>Price</f>
        <v>400</v>
      </c>
      <c r="E15" s="15">
        <f t="shared" ref="E15:E46" si="0">RepCost</f>
        <v>100</v>
      </c>
      <c r="H15" s="21">
        <f ca="1">_xll.RiskOutput()+SUM(D15:D64)</f>
        <v>20000</v>
      </c>
      <c r="I15" s="21">
        <f>_xll.RiskOutput()+SUM(E15:E64)</f>
        <v>5000</v>
      </c>
    </row>
    <row r="16" spans="1:10" x14ac:dyDescent="0.3">
      <c r="A16" s="2">
        <v>2</v>
      </c>
      <c r="B16" s="14">
        <f ca="1">B15+C15</f>
        <v>1.8</v>
      </c>
      <c r="C16" s="14">
        <f ca="1">_xll.RiskNormal(MeanLife,StdevLife)</f>
        <v>1.8</v>
      </c>
      <c r="D16" s="4">
        <f ca="1">IF(C15&lt;=WarrLength,0,Price)</f>
        <v>400</v>
      </c>
      <c r="E16" s="15">
        <f t="shared" si="0"/>
        <v>100</v>
      </c>
    </row>
    <row r="17" spans="1:8" x14ac:dyDescent="0.3">
      <c r="A17" s="2">
        <v>3</v>
      </c>
      <c r="B17" s="14">
        <f t="shared" ref="B17:B32" ca="1" si="1">B16+C16</f>
        <v>3.6</v>
      </c>
      <c r="C17" s="14">
        <f ca="1">_xll.RiskNormal(MeanLife,StdevLife)</f>
        <v>1.8</v>
      </c>
      <c r="D17" s="4">
        <f t="shared" ref="D17:D64" ca="1" si="2">IF(C16&lt;=WarrLength,0,Price)</f>
        <v>400</v>
      </c>
      <c r="E17" s="15">
        <f t="shared" si="0"/>
        <v>100</v>
      </c>
      <c r="G17" s="2" t="s">
        <v>12</v>
      </c>
      <c r="H17" s="16">
        <f ca="1">_xll.RiskOutput()+(H15-I15)/B65</f>
        <v>166.66666666666683</v>
      </c>
    </row>
    <row r="18" spans="1:8" x14ac:dyDescent="0.3">
      <c r="A18" s="2">
        <v>4</v>
      </c>
      <c r="B18" s="14">
        <f t="shared" ca="1" si="1"/>
        <v>5.4</v>
      </c>
      <c r="C18" s="14">
        <f ca="1">_xll.RiskNormal(MeanLife,StdevLife)</f>
        <v>1.8</v>
      </c>
      <c r="D18" s="4">
        <f t="shared" ca="1" si="2"/>
        <v>400</v>
      </c>
      <c r="E18" s="15">
        <f t="shared" si="0"/>
        <v>100</v>
      </c>
    </row>
    <row r="19" spans="1:8" x14ac:dyDescent="0.3">
      <c r="A19" s="2">
        <v>5</v>
      </c>
      <c r="B19" s="14">
        <f t="shared" ca="1" si="1"/>
        <v>7.2</v>
      </c>
      <c r="C19" s="14">
        <f ca="1">_xll.RiskNormal(MeanLife,StdevLife)</f>
        <v>1.8</v>
      </c>
      <c r="D19" s="4">
        <f t="shared" ca="1" si="2"/>
        <v>400</v>
      </c>
      <c r="E19" s="15">
        <f t="shared" si="0"/>
        <v>100</v>
      </c>
    </row>
    <row r="20" spans="1:8" x14ac:dyDescent="0.3">
      <c r="A20" s="2">
        <v>6</v>
      </c>
      <c r="B20" s="14">
        <f t="shared" ca="1" si="1"/>
        <v>9</v>
      </c>
      <c r="C20" s="14">
        <f ca="1">_xll.RiskNormal(MeanLife,StdevLife)</f>
        <v>1.8</v>
      </c>
      <c r="D20" s="4">
        <f t="shared" ca="1" si="2"/>
        <v>400</v>
      </c>
      <c r="E20" s="15">
        <f t="shared" si="0"/>
        <v>100</v>
      </c>
    </row>
    <row r="21" spans="1:8" x14ac:dyDescent="0.3">
      <c r="A21" s="2">
        <v>7</v>
      </c>
      <c r="B21" s="14">
        <f t="shared" ca="1" si="1"/>
        <v>10.8</v>
      </c>
      <c r="C21" s="14">
        <f ca="1">_xll.RiskNormal(MeanLife,StdevLife)</f>
        <v>1.8</v>
      </c>
      <c r="D21" s="4">
        <f t="shared" ca="1" si="2"/>
        <v>400</v>
      </c>
      <c r="E21" s="15">
        <f t="shared" si="0"/>
        <v>100</v>
      </c>
    </row>
    <row r="22" spans="1:8" x14ac:dyDescent="0.3">
      <c r="A22" s="2">
        <v>8</v>
      </c>
      <c r="B22" s="14">
        <f t="shared" ca="1" si="1"/>
        <v>12.600000000000001</v>
      </c>
      <c r="C22" s="14">
        <f ca="1">_xll.RiskNormal(MeanLife,StdevLife)</f>
        <v>1.8</v>
      </c>
      <c r="D22" s="4">
        <f t="shared" ca="1" si="2"/>
        <v>400</v>
      </c>
      <c r="E22" s="15">
        <f t="shared" si="0"/>
        <v>100</v>
      </c>
    </row>
    <row r="23" spans="1:8" x14ac:dyDescent="0.3">
      <c r="A23" s="2">
        <v>9</v>
      </c>
      <c r="B23" s="14">
        <f t="shared" ca="1" si="1"/>
        <v>14.400000000000002</v>
      </c>
      <c r="C23" s="14">
        <f ca="1">_xll.RiskNormal(MeanLife,StdevLife)</f>
        <v>1.8</v>
      </c>
      <c r="D23" s="4">
        <f t="shared" ca="1" si="2"/>
        <v>400</v>
      </c>
      <c r="E23" s="15">
        <f t="shared" si="0"/>
        <v>100</v>
      </c>
    </row>
    <row r="24" spans="1:8" x14ac:dyDescent="0.3">
      <c r="A24" s="2">
        <v>10</v>
      </c>
      <c r="B24" s="14">
        <f t="shared" ca="1" si="1"/>
        <v>16.200000000000003</v>
      </c>
      <c r="C24" s="14">
        <f ca="1">_xll.RiskNormal(MeanLife,StdevLife)</f>
        <v>1.8</v>
      </c>
      <c r="D24" s="4">
        <f t="shared" ca="1" si="2"/>
        <v>400</v>
      </c>
      <c r="E24" s="15">
        <f t="shared" si="0"/>
        <v>100</v>
      </c>
    </row>
    <row r="25" spans="1:8" x14ac:dyDescent="0.3">
      <c r="A25" s="2">
        <v>11</v>
      </c>
      <c r="B25" s="14">
        <f t="shared" ca="1" si="1"/>
        <v>18.000000000000004</v>
      </c>
      <c r="C25" s="14">
        <f ca="1">_xll.RiskNormal(MeanLife,StdevLife)</f>
        <v>1.8</v>
      </c>
      <c r="D25" s="4">
        <f t="shared" ca="1" si="2"/>
        <v>400</v>
      </c>
      <c r="E25" s="15">
        <f t="shared" si="0"/>
        <v>100</v>
      </c>
    </row>
    <row r="26" spans="1:8" x14ac:dyDescent="0.3">
      <c r="A26" s="2">
        <v>12</v>
      </c>
      <c r="B26" s="14">
        <f t="shared" ca="1" si="1"/>
        <v>19.800000000000004</v>
      </c>
      <c r="C26" s="14">
        <f ca="1">_xll.RiskNormal(MeanLife,StdevLife)</f>
        <v>1.8</v>
      </c>
      <c r="D26" s="4">
        <f t="shared" ca="1" si="2"/>
        <v>400</v>
      </c>
      <c r="E26" s="15">
        <f t="shared" si="0"/>
        <v>100</v>
      </c>
    </row>
    <row r="27" spans="1:8" x14ac:dyDescent="0.3">
      <c r="A27" s="2">
        <v>13</v>
      </c>
      <c r="B27" s="14">
        <f t="shared" ca="1" si="1"/>
        <v>21.600000000000005</v>
      </c>
      <c r="C27" s="14">
        <f ca="1">_xll.RiskNormal(MeanLife,StdevLife)</f>
        <v>1.8</v>
      </c>
      <c r="D27" s="4">
        <f t="shared" ca="1" si="2"/>
        <v>400</v>
      </c>
      <c r="E27" s="15">
        <f t="shared" si="0"/>
        <v>100</v>
      </c>
    </row>
    <row r="28" spans="1:8" x14ac:dyDescent="0.3">
      <c r="A28" s="2">
        <v>14</v>
      </c>
      <c r="B28" s="14">
        <f t="shared" ca="1" si="1"/>
        <v>23.400000000000006</v>
      </c>
      <c r="C28" s="14">
        <f ca="1">_xll.RiskNormal(MeanLife,StdevLife)</f>
        <v>1.8</v>
      </c>
      <c r="D28" s="4">
        <f t="shared" ca="1" si="2"/>
        <v>400</v>
      </c>
      <c r="E28" s="15">
        <f t="shared" si="0"/>
        <v>100</v>
      </c>
    </row>
    <row r="29" spans="1:8" x14ac:dyDescent="0.3">
      <c r="A29" s="2">
        <v>15</v>
      </c>
      <c r="B29" s="14">
        <f t="shared" ca="1" si="1"/>
        <v>25.200000000000006</v>
      </c>
      <c r="C29" s="14">
        <f ca="1">_xll.RiskNormal(MeanLife,StdevLife)</f>
        <v>1.8</v>
      </c>
      <c r="D29" s="4">
        <f t="shared" ca="1" si="2"/>
        <v>400</v>
      </c>
      <c r="E29" s="15">
        <f t="shared" si="0"/>
        <v>100</v>
      </c>
    </row>
    <row r="30" spans="1:8" x14ac:dyDescent="0.3">
      <c r="A30" s="2">
        <v>16</v>
      </c>
      <c r="B30" s="14">
        <f t="shared" ca="1" si="1"/>
        <v>27.000000000000007</v>
      </c>
      <c r="C30" s="14">
        <f ca="1">_xll.RiskNormal(MeanLife,StdevLife)</f>
        <v>1.8</v>
      </c>
      <c r="D30" s="4">
        <f t="shared" ca="1" si="2"/>
        <v>400</v>
      </c>
      <c r="E30" s="15">
        <f t="shared" si="0"/>
        <v>100</v>
      </c>
    </row>
    <row r="31" spans="1:8" x14ac:dyDescent="0.3">
      <c r="A31" s="2">
        <v>17</v>
      </c>
      <c r="B31" s="14">
        <f t="shared" ca="1" si="1"/>
        <v>28.800000000000008</v>
      </c>
      <c r="C31" s="14">
        <f ca="1">_xll.RiskNormal(MeanLife,StdevLife)</f>
        <v>1.8</v>
      </c>
      <c r="D31" s="4">
        <f t="shared" ca="1" si="2"/>
        <v>400</v>
      </c>
      <c r="E31" s="15">
        <f t="shared" si="0"/>
        <v>100</v>
      </c>
    </row>
    <row r="32" spans="1:8" x14ac:dyDescent="0.3">
      <c r="A32" s="2">
        <v>18</v>
      </c>
      <c r="B32" s="14">
        <f t="shared" ca="1" si="1"/>
        <v>30.600000000000009</v>
      </c>
      <c r="C32" s="14">
        <f ca="1">_xll.RiskNormal(MeanLife,StdevLife)</f>
        <v>1.8</v>
      </c>
      <c r="D32" s="4">
        <f t="shared" ca="1" si="2"/>
        <v>400</v>
      </c>
      <c r="E32" s="15">
        <f t="shared" si="0"/>
        <v>100</v>
      </c>
    </row>
    <row r="33" spans="1:5" x14ac:dyDescent="0.3">
      <c r="A33" s="2">
        <v>19</v>
      </c>
      <c r="B33" s="14">
        <f t="shared" ref="B33:B48" ca="1" si="3">B32+C32</f>
        <v>32.400000000000006</v>
      </c>
      <c r="C33" s="14">
        <f ca="1">_xll.RiskNormal(MeanLife,StdevLife)</f>
        <v>1.8</v>
      </c>
      <c r="D33" s="4">
        <f t="shared" ca="1" si="2"/>
        <v>400</v>
      </c>
      <c r="E33" s="15">
        <f t="shared" si="0"/>
        <v>100</v>
      </c>
    </row>
    <row r="34" spans="1:5" x14ac:dyDescent="0.3">
      <c r="A34" s="2">
        <v>20</v>
      </c>
      <c r="B34" s="14">
        <f t="shared" ca="1" si="3"/>
        <v>34.200000000000003</v>
      </c>
      <c r="C34" s="14">
        <f ca="1">_xll.RiskNormal(MeanLife,StdevLife)</f>
        <v>1.8</v>
      </c>
      <c r="D34" s="4">
        <f t="shared" ca="1" si="2"/>
        <v>400</v>
      </c>
      <c r="E34" s="15">
        <f t="shared" si="0"/>
        <v>100</v>
      </c>
    </row>
    <row r="35" spans="1:5" x14ac:dyDescent="0.3">
      <c r="A35" s="2">
        <v>21</v>
      </c>
      <c r="B35" s="14">
        <f t="shared" ca="1" si="3"/>
        <v>36</v>
      </c>
      <c r="C35" s="14">
        <f ca="1">_xll.RiskNormal(MeanLife,StdevLife)</f>
        <v>1.8</v>
      </c>
      <c r="D35" s="4">
        <f t="shared" ca="1" si="2"/>
        <v>400</v>
      </c>
      <c r="E35" s="15">
        <f t="shared" si="0"/>
        <v>100</v>
      </c>
    </row>
    <row r="36" spans="1:5" x14ac:dyDescent="0.3">
      <c r="A36" s="2">
        <v>22</v>
      </c>
      <c r="B36" s="14">
        <f t="shared" ca="1" si="3"/>
        <v>37.799999999999997</v>
      </c>
      <c r="C36" s="14">
        <f ca="1">_xll.RiskNormal(MeanLife,StdevLife)</f>
        <v>1.8</v>
      </c>
      <c r="D36" s="4">
        <f t="shared" ca="1" si="2"/>
        <v>400</v>
      </c>
      <c r="E36" s="15">
        <f t="shared" si="0"/>
        <v>100</v>
      </c>
    </row>
    <row r="37" spans="1:5" x14ac:dyDescent="0.3">
      <c r="A37" s="2">
        <v>23</v>
      </c>
      <c r="B37" s="14">
        <f t="shared" ca="1" si="3"/>
        <v>39.599999999999994</v>
      </c>
      <c r="C37" s="14">
        <f ca="1">_xll.RiskNormal(MeanLife,StdevLife)</f>
        <v>1.8</v>
      </c>
      <c r="D37" s="4">
        <f t="shared" ca="1" si="2"/>
        <v>400</v>
      </c>
      <c r="E37" s="15">
        <f t="shared" si="0"/>
        <v>100</v>
      </c>
    </row>
    <row r="38" spans="1:5" x14ac:dyDescent="0.3">
      <c r="A38" s="2">
        <v>24</v>
      </c>
      <c r="B38" s="14">
        <f t="shared" ca="1" si="3"/>
        <v>41.399999999999991</v>
      </c>
      <c r="C38" s="14">
        <f ca="1">_xll.RiskNormal(MeanLife,StdevLife)</f>
        <v>1.8</v>
      </c>
      <c r="D38" s="4">
        <f t="shared" ca="1" si="2"/>
        <v>400</v>
      </c>
      <c r="E38" s="15">
        <f t="shared" si="0"/>
        <v>100</v>
      </c>
    </row>
    <row r="39" spans="1:5" x14ac:dyDescent="0.3">
      <c r="A39" s="2">
        <v>25</v>
      </c>
      <c r="B39" s="14">
        <f t="shared" ca="1" si="3"/>
        <v>43.199999999999989</v>
      </c>
      <c r="C39" s="14">
        <f ca="1">_xll.RiskNormal(MeanLife,StdevLife)</f>
        <v>1.8</v>
      </c>
      <c r="D39" s="4">
        <f t="shared" ca="1" si="2"/>
        <v>400</v>
      </c>
      <c r="E39" s="15">
        <f t="shared" si="0"/>
        <v>100</v>
      </c>
    </row>
    <row r="40" spans="1:5" x14ac:dyDescent="0.3">
      <c r="A40" s="2">
        <v>26</v>
      </c>
      <c r="B40" s="14">
        <f t="shared" ca="1" si="3"/>
        <v>44.999999999999986</v>
      </c>
      <c r="C40" s="14">
        <f ca="1">_xll.RiskNormal(MeanLife,StdevLife)</f>
        <v>1.8</v>
      </c>
      <c r="D40" s="4">
        <f t="shared" ca="1" si="2"/>
        <v>400</v>
      </c>
      <c r="E40" s="15">
        <f t="shared" si="0"/>
        <v>100</v>
      </c>
    </row>
    <row r="41" spans="1:5" x14ac:dyDescent="0.3">
      <c r="A41" s="2">
        <v>27</v>
      </c>
      <c r="B41" s="14">
        <f t="shared" ca="1" si="3"/>
        <v>46.799999999999983</v>
      </c>
      <c r="C41" s="14">
        <f ca="1">_xll.RiskNormal(MeanLife,StdevLife)</f>
        <v>1.8</v>
      </c>
      <c r="D41" s="4">
        <f t="shared" ca="1" si="2"/>
        <v>400</v>
      </c>
      <c r="E41" s="15">
        <f t="shared" si="0"/>
        <v>100</v>
      </c>
    </row>
    <row r="42" spans="1:5" x14ac:dyDescent="0.3">
      <c r="A42" s="2">
        <v>28</v>
      </c>
      <c r="B42" s="14">
        <f t="shared" ca="1" si="3"/>
        <v>48.59999999999998</v>
      </c>
      <c r="C42" s="14">
        <f ca="1">_xll.RiskNormal(MeanLife,StdevLife)</f>
        <v>1.8</v>
      </c>
      <c r="D42" s="4">
        <f t="shared" ca="1" si="2"/>
        <v>400</v>
      </c>
      <c r="E42" s="15">
        <f t="shared" si="0"/>
        <v>100</v>
      </c>
    </row>
    <row r="43" spans="1:5" x14ac:dyDescent="0.3">
      <c r="A43" s="2">
        <v>29</v>
      </c>
      <c r="B43" s="14">
        <f t="shared" ca="1" si="3"/>
        <v>50.399999999999977</v>
      </c>
      <c r="C43" s="14">
        <f ca="1">_xll.RiskNormal(MeanLife,StdevLife)</f>
        <v>1.8</v>
      </c>
      <c r="D43" s="4">
        <f t="shared" ca="1" si="2"/>
        <v>400</v>
      </c>
      <c r="E43" s="15">
        <f t="shared" si="0"/>
        <v>100</v>
      </c>
    </row>
    <row r="44" spans="1:5" x14ac:dyDescent="0.3">
      <c r="A44" s="2">
        <v>30</v>
      </c>
      <c r="B44" s="14">
        <f t="shared" ca="1" si="3"/>
        <v>52.199999999999974</v>
      </c>
      <c r="C44" s="14">
        <f ca="1">_xll.RiskNormal(MeanLife,StdevLife)</f>
        <v>1.8</v>
      </c>
      <c r="D44" s="4">
        <f t="shared" ca="1" si="2"/>
        <v>400</v>
      </c>
      <c r="E44" s="15">
        <f t="shared" si="0"/>
        <v>100</v>
      </c>
    </row>
    <row r="45" spans="1:5" x14ac:dyDescent="0.3">
      <c r="A45" s="2">
        <v>31</v>
      </c>
      <c r="B45" s="14">
        <f t="shared" ca="1" si="3"/>
        <v>53.999999999999972</v>
      </c>
      <c r="C45" s="14">
        <f ca="1">_xll.RiskNormal(MeanLife,StdevLife)</f>
        <v>1.8</v>
      </c>
      <c r="D45" s="4">
        <f t="shared" ca="1" si="2"/>
        <v>400</v>
      </c>
      <c r="E45" s="15">
        <f t="shared" si="0"/>
        <v>100</v>
      </c>
    </row>
    <row r="46" spans="1:5" x14ac:dyDescent="0.3">
      <c r="A46" s="2">
        <v>32</v>
      </c>
      <c r="B46" s="14">
        <f t="shared" ca="1" si="3"/>
        <v>55.799999999999969</v>
      </c>
      <c r="C46" s="14">
        <f ca="1">_xll.RiskNormal(MeanLife,StdevLife)</f>
        <v>1.8</v>
      </c>
      <c r="D46" s="4">
        <f t="shared" ca="1" si="2"/>
        <v>400</v>
      </c>
      <c r="E46" s="15">
        <f t="shared" si="0"/>
        <v>100</v>
      </c>
    </row>
    <row r="47" spans="1:5" x14ac:dyDescent="0.3">
      <c r="A47" s="2">
        <v>33</v>
      </c>
      <c r="B47" s="14">
        <f t="shared" ca="1" si="3"/>
        <v>57.599999999999966</v>
      </c>
      <c r="C47" s="14">
        <f ca="1">_xll.RiskNormal(MeanLife,StdevLife)</f>
        <v>1.8</v>
      </c>
      <c r="D47" s="4">
        <f t="shared" ca="1" si="2"/>
        <v>400</v>
      </c>
      <c r="E47" s="15">
        <f t="shared" ref="E47:E64" si="4">RepCost</f>
        <v>100</v>
      </c>
    </row>
    <row r="48" spans="1:5" x14ac:dyDescent="0.3">
      <c r="A48" s="2">
        <v>34</v>
      </c>
      <c r="B48" s="14">
        <f t="shared" ca="1" si="3"/>
        <v>59.399999999999963</v>
      </c>
      <c r="C48" s="14">
        <f ca="1">_xll.RiskNormal(MeanLife,StdevLife)</f>
        <v>1.8</v>
      </c>
      <c r="D48" s="4">
        <f t="shared" ca="1" si="2"/>
        <v>400</v>
      </c>
      <c r="E48" s="15">
        <f t="shared" si="4"/>
        <v>100</v>
      </c>
    </row>
    <row r="49" spans="1:5" x14ac:dyDescent="0.3">
      <c r="A49" s="2">
        <v>35</v>
      </c>
      <c r="B49" s="14">
        <f t="shared" ref="B49:B65" ca="1" si="5">B48+C48</f>
        <v>61.19999999999996</v>
      </c>
      <c r="C49" s="14">
        <f ca="1">_xll.RiskNormal(MeanLife,StdevLife)</f>
        <v>1.8</v>
      </c>
      <c r="D49" s="4">
        <f t="shared" ca="1" si="2"/>
        <v>400</v>
      </c>
      <c r="E49" s="15">
        <f t="shared" si="4"/>
        <v>100</v>
      </c>
    </row>
    <row r="50" spans="1:5" x14ac:dyDescent="0.3">
      <c r="A50" s="2">
        <v>36</v>
      </c>
      <c r="B50" s="14">
        <f t="shared" ca="1" si="5"/>
        <v>62.999999999999957</v>
      </c>
      <c r="C50" s="14">
        <f ca="1">_xll.RiskNormal(MeanLife,StdevLife)</f>
        <v>1.8</v>
      </c>
      <c r="D50" s="4">
        <f t="shared" ca="1" si="2"/>
        <v>400</v>
      </c>
      <c r="E50" s="15">
        <f t="shared" si="4"/>
        <v>100</v>
      </c>
    </row>
    <row r="51" spans="1:5" x14ac:dyDescent="0.3">
      <c r="A51" s="2">
        <v>37</v>
      </c>
      <c r="B51" s="14">
        <f t="shared" ca="1" si="5"/>
        <v>64.799999999999955</v>
      </c>
      <c r="C51" s="14">
        <f ca="1">_xll.RiskNormal(MeanLife,StdevLife)</f>
        <v>1.8</v>
      </c>
      <c r="D51" s="4">
        <f t="shared" ca="1" si="2"/>
        <v>400</v>
      </c>
      <c r="E51" s="15">
        <f t="shared" si="4"/>
        <v>100</v>
      </c>
    </row>
    <row r="52" spans="1:5" x14ac:dyDescent="0.3">
      <c r="A52" s="2">
        <v>38</v>
      </c>
      <c r="B52" s="14">
        <f t="shared" ca="1" si="5"/>
        <v>66.599999999999952</v>
      </c>
      <c r="C52" s="14">
        <f ca="1">_xll.RiskNormal(MeanLife,StdevLife)</f>
        <v>1.8</v>
      </c>
      <c r="D52" s="4">
        <f t="shared" ca="1" si="2"/>
        <v>400</v>
      </c>
      <c r="E52" s="15">
        <f t="shared" si="4"/>
        <v>100</v>
      </c>
    </row>
    <row r="53" spans="1:5" x14ac:dyDescent="0.3">
      <c r="A53" s="2">
        <v>39</v>
      </c>
      <c r="B53" s="14">
        <f t="shared" ca="1" si="5"/>
        <v>68.399999999999949</v>
      </c>
      <c r="C53" s="14">
        <f ca="1">_xll.RiskNormal(MeanLife,StdevLife)</f>
        <v>1.8</v>
      </c>
      <c r="D53" s="4">
        <f t="shared" ca="1" si="2"/>
        <v>400</v>
      </c>
      <c r="E53" s="15">
        <f t="shared" si="4"/>
        <v>100</v>
      </c>
    </row>
    <row r="54" spans="1:5" x14ac:dyDescent="0.3">
      <c r="A54" s="2">
        <v>40</v>
      </c>
      <c r="B54" s="14">
        <f t="shared" ca="1" si="5"/>
        <v>70.199999999999946</v>
      </c>
      <c r="C54" s="14">
        <f ca="1">_xll.RiskNormal(MeanLife,StdevLife)</f>
        <v>1.8</v>
      </c>
      <c r="D54" s="4">
        <f t="shared" ca="1" si="2"/>
        <v>400</v>
      </c>
      <c r="E54" s="15">
        <f t="shared" si="4"/>
        <v>100</v>
      </c>
    </row>
    <row r="55" spans="1:5" x14ac:dyDescent="0.3">
      <c r="A55" s="2">
        <v>41</v>
      </c>
      <c r="B55" s="14">
        <f t="shared" ca="1" si="5"/>
        <v>71.999999999999943</v>
      </c>
      <c r="C55" s="14">
        <f ca="1">_xll.RiskNormal(MeanLife,StdevLife)</f>
        <v>1.8</v>
      </c>
      <c r="D55" s="4">
        <f t="shared" ca="1" si="2"/>
        <v>400</v>
      </c>
      <c r="E55" s="15">
        <f t="shared" si="4"/>
        <v>100</v>
      </c>
    </row>
    <row r="56" spans="1:5" x14ac:dyDescent="0.3">
      <c r="A56" s="2">
        <v>42</v>
      </c>
      <c r="B56" s="14">
        <f t="shared" ca="1" si="5"/>
        <v>73.79999999999994</v>
      </c>
      <c r="C56" s="14">
        <f ca="1">_xll.RiskNormal(MeanLife,StdevLife)</f>
        <v>1.8</v>
      </c>
      <c r="D56" s="4">
        <f t="shared" ca="1" si="2"/>
        <v>400</v>
      </c>
      <c r="E56" s="15">
        <f t="shared" si="4"/>
        <v>100</v>
      </c>
    </row>
    <row r="57" spans="1:5" x14ac:dyDescent="0.3">
      <c r="A57" s="2">
        <v>43</v>
      </c>
      <c r="B57" s="14">
        <f t="shared" ca="1" si="5"/>
        <v>75.599999999999937</v>
      </c>
      <c r="C57" s="14">
        <f ca="1">_xll.RiskNormal(MeanLife,StdevLife)</f>
        <v>1.8</v>
      </c>
      <c r="D57" s="4">
        <f t="shared" ca="1" si="2"/>
        <v>400</v>
      </c>
      <c r="E57" s="15">
        <f t="shared" si="4"/>
        <v>100</v>
      </c>
    </row>
    <row r="58" spans="1:5" x14ac:dyDescent="0.3">
      <c r="A58" s="2">
        <v>44</v>
      </c>
      <c r="B58" s="14">
        <f t="shared" ca="1" si="5"/>
        <v>77.399999999999935</v>
      </c>
      <c r="C58" s="14">
        <f ca="1">_xll.RiskNormal(MeanLife,StdevLife)</f>
        <v>1.8</v>
      </c>
      <c r="D58" s="4">
        <f t="shared" ca="1" si="2"/>
        <v>400</v>
      </c>
      <c r="E58" s="15">
        <f t="shared" si="4"/>
        <v>100</v>
      </c>
    </row>
    <row r="59" spans="1:5" x14ac:dyDescent="0.3">
      <c r="A59" s="2">
        <v>45</v>
      </c>
      <c r="B59" s="14">
        <f t="shared" ca="1" si="5"/>
        <v>79.199999999999932</v>
      </c>
      <c r="C59" s="14">
        <f ca="1">_xll.RiskNormal(MeanLife,StdevLife)</f>
        <v>1.8</v>
      </c>
      <c r="D59" s="4">
        <f t="shared" ca="1" si="2"/>
        <v>400</v>
      </c>
      <c r="E59" s="15">
        <f t="shared" si="4"/>
        <v>100</v>
      </c>
    </row>
    <row r="60" spans="1:5" x14ac:dyDescent="0.3">
      <c r="A60" s="2">
        <v>46</v>
      </c>
      <c r="B60" s="14">
        <f t="shared" ca="1" si="5"/>
        <v>80.999999999999929</v>
      </c>
      <c r="C60" s="14">
        <f ca="1">_xll.RiskNormal(MeanLife,StdevLife)</f>
        <v>1.8</v>
      </c>
      <c r="D60" s="4">
        <f t="shared" ca="1" si="2"/>
        <v>400</v>
      </c>
      <c r="E60" s="15">
        <f t="shared" si="4"/>
        <v>100</v>
      </c>
    </row>
    <row r="61" spans="1:5" x14ac:dyDescent="0.3">
      <c r="A61" s="2">
        <v>47</v>
      </c>
      <c r="B61" s="14">
        <f t="shared" ca="1" si="5"/>
        <v>82.799999999999926</v>
      </c>
      <c r="C61" s="14">
        <f ca="1">_xll.RiskNormal(MeanLife,StdevLife)</f>
        <v>1.8</v>
      </c>
      <c r="D61" s="4">
        <f t="shared" ca="1" si="2"/>
        <v>400</v>
      </c>
      <c r="E61" s="15">
        <f t="shared" si="4"/>
        <v>100</v>
      </c>
    </row>
    <row r="62" spans="1:5" x14ac:dyDescent="0.3">
      <c r="A62" s="2">
        <v>48</v>
      </c>
      <c r="B62" s="14">
        <f t="shared" ca="1" si="5"/>
        <v>84.599999999999923</v>
      </c>
      <c r="C62" s="14">
        <f ca="1">_xll.RiskNormal(MeanLife,StdevLife)</f>
        <v>1.8</v>
      </c>
      <c r="D62" s="4">
        <f t="shared" ca="1" si="2"/>
        <v>400</v>
      </c>
      <c r="E62" s="15">
        <f t="shared" si="4"/>
        <v>100</v>
      </c>
    </row>
    <row r="63" spans="1:5" x14ac:dyDescent="0.3">
      <c r="A63" s="2">
        <v>49</v>
      </c>
      <c r="B63" s="14">
        <f t="shared" ca="1" si="5"/>
        <v>86.39999999999992</v>
      </c>
      <c r="C63" s="14">
        <f ca="1">_xll.RiskNormal(MeanLife,StdevLife)</f>
        <v>1.8</v>
      </c>
      <c r="D63" s="4">
        <f t="shared" ca="1" si="2"/>
        <v>400</v>
      </c>
      <c r="E63" s="15">
        <f t="shared" si="4"/>
        <v>100</v>
      </c>
    </row>
    <row r="64" spans="1:5" x14ac:dyDescent="0.3">
      <c r="A64" s="2">
        <v>50</v>
      </c>
      <c r="B64" s="14">
        <f t="shared" ca="1" si="5"/>
        <v>88.199999999999918</v>
      </c>
      <c r="C64" s="14">
        <f ca="1">_xll.RiskNormal(MeanLife,StdevLife)</f>
        <v>1.8</v>
      </c>
      <c r="D64" s="4">
        <f t="shared" ca="1" si="2"/>
        <v>400</v>
      </c>
      <c r="E64" s="15">
        <f t="shared" si="4"/>
        <v>100</v>
      </c>
    </row>
    <row r="65" spans="1:5" x14ac:dyDescent="0.3">
      <c r="A65" s="2">
        <v>51</v>
      </c>
      <c r="B65" s="14">
        <f t="shared" ca="1" si="5"/>
        <v>89.999999999999915</v>
      </c>
      <c r="C65" s="14"/>
      <c r="D65" s="4"/>
      <c r="E65" s="15"/>
    </row>
    <row r="70" spans="1:5" x14ac:dyDescent="0.3">
      <c r="A70" s="1"/>
    </row>
    <row r="71" spans="1:5" x14ac:dyDescent="0.3">
      <c r="B71" s="17"/>
      <c r="D71" s="18"/>
    </row>
    <row r="72" spans="1:5" x14ac:dyDescent="0.3">
      <c r="B72" s="17"/>
      <c r="D72" s="18"/>
    </row>
    <row r="73" spans="1:5" x14ac:dyDescent="0.3">
      <c r="D73" s="19"/>
    </row>
    <row r="74" spans="1:5" x14ac:dyDescent="0.3">
      <c r="A74" s="1"/>
      <c r="D74" s="19"/>
    </row>
    <row r="75" spans="1:5" hidden="1" x14ac:dyDescent="0.3">
      <c r="D75" s="19"/>
    </row>
    <row r="76" spans="1:5" hidden="1" x14ac:dyDescent="0.3">
      <c r="D76" s="19"/>
    </row>
    <row r="77" spans="1:5" hidden="1" x14ac:dyDescent="0.3">
      <c r="D77" s="19"/>
    </row>
    <row r="78" spans="1:5" hidden="1" x14ac:dyDescent="0.3">
      <c r="D78" s="19"/>
    </row>
    <row r="79" spans="1:5" hidden="1" x14ac:dyDescent="0.3">
      <c r="D79" s="19"/>
    </row>
    <row r="80" spans="1:5" hidden="1" x14ac:dyDescent="0.3">
      <c r="D80" s="19"/>
    </row>
    <row r="81" spans="4:4" hidden="1" x14ac:dyDescent="0.3">
      <c r="D81" s="19"/>
    </row>
    <row r="82" spans="4:4" hidden="1" x14ac:dyDescent="0.3">
      <c r="D82" s="19"/>
    </row>
    <row r="83" spans="4:4" hidden="1" x14ac:dyDescent="0.3">
      <c r="D83" s="19"/>
    </row>
    <row r="84" spans="4:4" hidden="1" x14ac:dyDescent="0.3">
      <c r="D84" s="19"/>
    </row>
    <row r="85" spans="4:4" hidden="1" x14ac:dyDescent="0.3">
      <c r="D85" s="19"/>
    </row>
    <row r="86" spans="4:4" hidden="1" x14ac:dyDescent="0.3">
      <c r="D86" s="19"/>
    </row>
    <row r="87" spans="4:4" hidden="1" x14ac:dyDescent="0.3">
      <c r="D87" s="19"/>
    </row>
    <row r="88" spans="4:4" hidden="1" x14ac:dyDescent="0.3">
      <c r="D88" s="19"/>
    </row>
    <row r="89" spans="4:4" hidden="1" x14ac:dyDescent="0.3">
      <c r="D89" s="19"/>
    </row>
    <row r="90" spans="4:4" hidden="1" x14ac:dyDescent="0.3">
      <c r="D90" s="19"/>
    </row>
    <row r="91" spans="4:4" hidden="1" x14ac:dyDescent="0.3">
      <c r="D91" s="19"/>
    </row>
    <row r="92" spans="4:4" hidden="1" x14ac:dyDescent="0.3">
      <c r="D92" s="19"/>
    </row>
    <row r="93" spans="4:4" hidden="1" x14ac:dyDescent="0.3">
      <c r="D93" s="19"/>
    </row>
    <row r="94" spans="4:4" hidden="1" x14ac:dyDescent="0.3">
      <c r="D94" s="19"/>
    </row>
    <row r="95" spans="4:4" hidden="1" x14ac:dyDescent="0.3">
      <c r="D95" s="19"/>
    </row>
    <row r="96" spans="4:4" hidden="1" x14ac:dyDescent="0.3">
      <c r="D96" s="19"/>
    </row>
    <row r="97" spans="4:4" hidden="1" x14ac:dyDescent="0.3">
      <c r="D97" s="19"/>
    </row>
    <row r="98" spans="4:4" hidden="1" x14ac:dyDescent="0.3">
      <c r="D98" s="19"/>
    </row>
    <row r="99" spans="4:4" hidden="1" x14ac:dyDescent="0.3">
      <c r="D99" s="19"/>
    </row>
    <row r="100" spans="4:4" hidden="1" x14ac:dyDescent="0.3">
      <c r="D100" s="19"/>
    </row>
    <row r="101" spans="4:4" hidden="1" x14ac:dyDescent="0.3">
      <c r="D101" s="19"/>
    </row>
    <row r="102" spans="4:4" hidden="1" x14ac:dyDescent="0.3">
      <c r="D102" s="19"/>
    </row>
    <row r="103" spans="4:4" hidden="1" x14ac:dyDescent="0.3">
      <c r="D103" s="19"/>
    </row>
    <row r="104" spans="4:4" hidden="1" x14ac:dyDescent="0.3">
      <c r="D104" s="19"/>
    </row>
    <row r="105" spans="4:4" hidden="1" x14ac:dyDescent="0.3">
      <c r="D105" s="19"/>
    </row>
    <row r="106" spans="4:4" hidden="1" x14ac:dyDescent="0.3">
      <c r="D106" s="19"/>
    </row>
    <row r="107" spans="4:4" hidden="1" x14ac:dyDescent="0.3">
      <c r="D107" s="19"/>
    </row>
    <row r="108" spans="4:4" hidden="1" x14ac:dyDescent="0.3">
      <c r="D108" s="19"/>
    </row>
    <row r="109" spans="4:4" hidden="1" x14ac:dyDescent="0.3">
      <c r="D109" s="19"/>
    </row>
    <row r="110" spans="4:4" hidden="1" x14ac:dyDescent="0.3">
      <c r="D110" s="19"/>
    </row>
    <row r="111" spans="4:4" hidden="1" x14ac:dyDescent="0.3">
      <c r="D111" s="19"/>
    </row>
    <row r="112" spans="4:4" hidden="1" x14ac:dyDescent="0.3">
      <c r="D112" s="19"/>
    </row>
    <row r="113" spans="4:4" hidden="1" x14ac:dyDescent="0.3">
      <c r="D113" s="19"/>
    </row>
    <row r="114" spans="4:4" hidden="1" x14ac:dyDescent="0.3">
      <c r="D114" s="19"/>
    </row>
    <row r="115" spans="4:4" hidden="1" x14ac:dyDescent="0.3">
      <c r="D115" s="19"/>
    </row>
    <row r="116" spans="4:4" hidden="1" x14ac:dyDescent="0.3">
      <c r="D116" s="19"/>
    </row>
    <row r="117" spans="4:4" hidden="1" x14ac:dyDescent="0.3">
      <c r="D117" s="19"/>
    </row>
    <row r="118" spans="4:4" hidden="1" x14ac:dyDescent="0.3">
      <c r="D118" s="19"/>
    </row>
    <row r="119" spans="4:4" hidden="1" x14ac:dyDescent="0.3">
      <c r="D119" s="19"/>
    </row>
    <row r="120" spans="4:4" hidden="1" x14ac:dyDescent="0.3">
      <c r="D120" s="19"/>
    </row>
    <row r="121" spans="4:4" hidden="1" x14ac:dyDescent="0.3">
      <c r="D121" s="19"/>
    </row>
    <row r="122" spans="4:4" hidden="1" x14ac:dyDescent="0.3">
      <c r="D122" s="19"/>
    </row>
    <row r="123" spans="4:4" hidden="1" x14ac:dyDescent="0.3">
      <c r="D123" s="19"/>
    </row>
    <row r="124" spans="4:4" hidden="1" x14ac:dyDescent="0.3">
      <c r="D124" s="19"/>
    </row>
    <row r="125" spans="4:4" hidden="1" x14ac:dyDescent="0.3">
      <c r="D125" s="19"/>
    </row>
    <row r="126" spans="4:4" hidden="1" x14ac:dyDescent="0.3">
      <c r="D126" s="19"/>
    </row>
    <row r="127" spans="4:4" hidden="1" x14ac:dyDescent="0.3">
      <c r="D127" s="19"/>
    </row>
    <row r="128" spans="4:4" hidden="1" x14ac:dyDescent="0.3">
      <c r="D128" s="19"/>
    </row>
    <row r="129" spans="4:4" hidden="1" x14ac:dyDescent="0.3">
      <c r="D129" s="19"/>
    </row>
    <row r="130" spans="4:4" hidden="1" x14ac:dyDescent="0.3">
      <c r="D130" s="19"/>
    </row>
    <row r="131" spans="4:4" hidden="1" x14ac:dyDescent="0.3">
      <c r="D131" s="19"/>
    </row>
    <row r="132" spans="4:4" hidden="1" x14ac:dyDescent="0.3">
      <c r="D132" s="19"/>
    </row>
    <row r="133" spans="4:4" hidden="1" x14ac:dyDescent="0.3">
      <c r="D133" s="19"/>
    </row>
    <row r="134" spans="4:4" hidden="1" x14ac:dyDescent="0.3">
      <c r="D134" s="19"/>
    </row>
    <row r="135" spans="4:4" hidden="1" x14ac:dyDescent="0.3">
      <c r="D135" s="19"/>
    </row>
    <row r="136" spans="4:4" hidden="1" x14ac:dyDescent="0.3">
      <c r="D136" s="19"/>
    </row>
    <row r="137" spans="4:4" hidden="1" x14ac:dyDescent="0.3">
      <c r="D137" s="19"/>
    </row>
    <row r="138" spans="4:4" hidden="1" x14ac:dyDescent="0.3">
      <c r="D138" s="19"/>
    </row>
    <row r="139" spans="4:4" hidden="1" x14ac:dyDescent="0.3">
      <c r="D139" s="19"/>
    </row>
    <row r="140" spans="4:4" hidden="1" x14ac:dyDescent="0.3">
      <c r="D140" s="19"/>
    </row>
    <row r="141" spans="4:4" hidden="1" x14ac:dyDescent="0.3">
      <c r="D141" s="19"/>
    </row>
    <row r="142" spans="4:4" hidden="1" x14ac:dyDescent="0.3">
      <c r="D142" s="19"/>
    </row>
    <row r="143" spans="4:4" hidden="1" x14ac:dyDescent="0.3">
      <c r="D143" s="19"/>
    </row>
    <row r="144" spans="4:4" hidden="1" x14ac:dyDescent="0.3">
      <c r="D144" s="19"/>
    </row>
    <row r="145" spans="4:4" hidden="1" x14ac:dyDescent="0.3">
      <c r="D145" s="19"/>
    </row>
    <row r="146" spans="4:4" hidden="1" x14ac:dyDescent="0.3">
      <c r="D146" s="19"/>
    </row>
    <row r="147" spans="4:4" hidden="1" x14ac:dyDescent="0.3">
      <c r="D147" s="19"/>
    </row>
    <row r="148" spans="4:4" hidden="1" x14ac:dyDescent="0.3">
      <c r="D148" s="19"/>
    </row>
    <row r="149" spans="4:4" hidden="1" x14ac:dyDescent="0.3">
      <c r="D149" s="19"/>
    </row>
    <row r="150" spans="4:4" hidden="1" x14ac:dyDescent="0.3">
      <c r="D150" s="19"/>
    </row>
    <row r="151" spans="4:4" hidden="1" x14ac:dyDescent="0.3">
      <c r="D151" s="19"/>
    </row>
    <row r="152" spans="4:4" hidden="1" x14ac:dyDescent="0.3">
      <c r="D152" s="19"/>
    </row>
    <row r="153" spans="4:4" hidden="1" x14ac:dyDescent="0.3">
      <c r="D153" s="19"/>
    </row>
    <row r="154" spans="4:4" hidden="1" x14ac:dyDescent="0.3">
      <c r="D154" s="19"/>
    </row>
    <row r="155" spans="4:4" hidden="1" x14ac:dyDescent="0.3">
      <c r="D155" s="19"/>
    </row>
    <row r="156" spans="4:4" hidden="1" x14ac:dyDescent="0.3">
      <c r="D156" s="19"/>
    </row>
    <row r="157" spans="4:4" hidden="1" x14ac:dyDescent="0.3">
      <c r="D157" s="19"/>
    </row>
    <row r="158" spans="4:4" hidden="1" x14ac:dyDescent="0.3">
      <c r="D158" s="19"/>
    </row>
    <row r="159" spans="4:4" hidden="1" x14ac:dyDescent="0.3">
      <c r="D159" s="19"/>
    </row>
    <row r="160" spans="4:4" hidden="1" x14ac:dyDescent="0.3">
      <c r="D160" s="19"/>
    </row>
    <row r="161" spans="1:4" hidden="1" x14ac:dyDescent="0.3">
      <c r="D161" s="19"/>
    </row>
    <row r="162" spans="1:4" hidden="1" x14ac:dyDescent="0.3">
      <c r="D162" s="19"/>
    </row>
    <row r="163" spans="1:4" hidden="1" x14ac:dyDescent="0.3">
      <c r="D163" s="19"/>
    </row>
    <row r="164" spans="1:4" hidden="1" x14ac:dyDescent="0.3">
      <c r="D164" s="19"/>
    </row>
    <row r="165" spans="1:4" hidden="1" x14ac:dyDescent="0.3">
      <c r="D165" s="19"/>
    </row>
    <row r="166" spans="1:4" hidden="1" x14ac:dyDescent="0.3">
      <c r="D166" s="19"/>
    </row>
    <row r="167" spans="1:4" hidden="1" x14ac:dyDescent="0.3">
      <c r="D167" s="19"/>
    </row>
    <row r="168" spans="1:4" hidden="1" x14ac:dyDescent="0.3">
      <c r="D168" s="19"/>
    </row>
    <row r="169" spans="1:4" hidden="1" x14ac:dyDescent="0.3">
      <c r="D169" s="19"/>
    </row>
    <row r="170" spans="1:4" hidden="1" x14ac:dyDescent="0.3">
      <c r="D170" s="19"/>
    </row>
    <row r="171" spans="1:4" x14ac:dyDescent="0.3">
      <c r="A171" s="10"/>
      <c r="B171" s="10"/>
      <c r="D171" s="19"/>
    </row>
    <row r="172" spans="1:4" x14ac:dyDescent="0.3">
      <c r="B172" s="20"/>
      <c r="D172" s="19"/>
    </row>
    <row r="173" spans="1:4" x14ac:dyDescent="0.3">
      <c r="B173" s="17"/>
      <c r="C173" s="12"/>
      <c r="D173" s="8"/>
    </row>
    <row r="174" spans="1:4" x14ac:dyDescent="0.3">
      <c r="B174" s="17"/>
    </row>
    <row r="175" spans="1:4" x14ac:dyDescent="0.3">
      <c r="B175" s="17"/>
    </row>
    <row r="176" spans="1:4" x14ac:dyDescent="0.3">
      <c r="B176" s="17"/>
    </row>
    <row r="177" spans="2:2" x14ac:dyDescent="0.3">
      <c r="B177" s="17"/>
    </row>
    <row r="178" spans="2:2" x14ac:dyDescent="0.3">
      <c r="B178" s="17"/>
    </row>
    <row r="179" spans="2:2" x14ac:dyDescent="0.3">
      <c r="B179" s="17"/>
    </row>
    <row r="180" spans="2:2" x14ac:dyDescent="0.3">
      <c r="B180" s="17"/>
    </row>
    <row r="181" spans="2:2" x14ac:dyDescent="0.3">
      <c r="B181" s="17"/>
    </row>
    <row r="182" spans="2:2" x14ac:dyDescent="0.3">
      <c r="B182" s="17"/>
    </row>
    <row r="183" spans="2:2" x14ac:dyDescent="0.3">
      <c r="B183" s="17"/>
    </row>
    <row r="184" spans="2:2" x14ac:dyDescent="0.3">
      <c r="B184" s="17"/>
    </row>
    <row r="185" spans="2:2" x14ac:dyDescent="0.3">
      <c r="B185" s="17"/>
    </row>
    <row r="186" spans="2:2" x14ac:dyDescent="0.3">
      <c r="B186" s="17"/>
    </row>
    <row r="187" spans="2:2" x14ac:dyDescent="0.3">
      <c r="B187" s="17"/>
    </row>
    <row r="188" spans="2:2" x14ac:dyDescent="0.3">
      <c r="B188" s="17"/>
    </row>
    <row r="189" spans="2:2" x14ac:dyDescent="0.3">
      <c r="B189" s="17"/>
    </row>
    <row r="190" spans="2:2" x14ac:dyDescent="0.3">
      <c r="B190" s="17"/>
    </row>
    <row r="191" spans="2:2" x14ac:dyDescent="0.3">
      <c r="B191" s="17"/>
    </row>
    <row r="192" spans="2:2" x14ac:dyDescent="0.3">
      <c r="B192" s="17"/>
    </row>
    <row r="193" spans="2:2" x14ac:dyDescent="0.3">
      <c r="B193" s="17"/>
    </row>
    <row r="194" spans="2:2" x14ac:dyDescent="0.3">
      <c r="B194" s="17"/>
    </row>
    <row r="195" spans="2:2" x14ac:dyDescent="0.3">
      <c r="B195" s="17"/>
    </row>
    <row r="196" spans="2:2" x14ac:dyDescent="0.3">
      <c r="B196" s="17"/>
    </row>
    <row r="197" spans="2:2" x14ac:dyDescent="0.3">
      <c r="B197" s="17"/>
    </row>
    <row r="198" spans="2:2" x14ac:dyDescent="0.3">
      <c r="B198" s="17"/>
    </row>
    <row r="199" spans="2:2" x14ac:dyDescent="0.3">
      <c r="B199" s="17"/>
    </row>
    <row r="200" spans="2:2" x14ac:dyDescent="0.3">
      <c r="B200" s="17"/>
    </row>
    <row r="201" spans="2:2" x14ac:dyDescent="0.3">
      <c r="B201" s="17"/>
    </row>
    <row r="202" spans="2:2" x14ac:dyDescent="0.3">
      <c r="B202" s="17"/>
    </row>
    <row r="203" spans="2:2" x14ac:dyDescent="0.3">
      <c r="B203" s="17"/>
    </row>
    <row r="204" spans="2:2" x14ac:dyDescent="0.3">
      <c r="B204" s="17"/>
    </row>
    <row r="205" spans="2:2" x14ac:dyDescent="0.3">
      <c r="B205" s="17"/>
    </row>
    <row r="206" spans="2:2" x14ac:dyDescent="0.3">
      <c r="B206" s="17"/>
    </row>
    <row r="207" spans="2:2" x14ac:dyDescent="0.3">
      <c r="B207" s="17"/>
    </row>
    <row r="208" spans="2:2" x14ac:dyDescent="0.3">
      <c r="B208" s="17"/>
    </row>
    <row r="209" spans="2:2" x14ac:dyDescent="0.3">
      <c r="B209" s="17"/>
    </row>
    <row r="210" spans="2:2" x14ac:dyDescent="0.3">
      <c r="B210" s="17"/>
    </row>
    <row r="211" spans="2:2" x14ac:dyDescent="0.3">
      <c r="B211" s="17"/>
    </row>
    <row r="212" spans="2:2" x14ac:dyDescent="0.3">
      <c r="B212" s="17"/>
    </row>
    <row r="213" spans="2:2" x14ac:dyDescent="0.3">
      <c r="B213" s="17"/>
    </row>
    <row r="214" spans="2:2" x14ac:dyDescent="0.3">
      <c r="B214" s="17"/>
    </row>
    <row r="215" spans="2:2" x14ac:dyDescent="0.3">
      <c r="B215" s="17"/>
    </row>
    <row r="216" spans="2:2" x14ac:dyDescent="0.3">
      <c r="B216" s="17"/>
    </row>
    <row r="217" spans="2:2" x14ac:dyDescent="0.3">
      <c r="B217" s="17"/>
    </row>
    <row r="218" spans="2:2" x14ac:dyDescent="0.3">
      <c r="B218" s="17"/>
    </row>
    <row r="219" spans="2:2" x14ac:dyDescent="0.3">
      <c r="B219" s="17"/>
    </row>
    <row r="220" spans="2:2" x14ac:dyDescent="0.3">
      <c r="B220" s="17"/>
    </row>
    <row r="221" spans="2:2" x14ac:dyDescent="0.3">
      <c r="B221" s="17"/>
    </row>
    <row r="222" spans="2:2" x14ac:dyDescent="0.3">
      <c r="B222" s="17"/>
    </row>
    <row r="223" spans="2:2" x14ac:dyDescent="0.3">
      <c r="B223" s="17"/>
    </row>
    <row r="224" spans="2:2" x14ac:dyDescent="0.3">
      <c r="B224" s="17"/>
    </row>
    <row r="225" spans="2:2" x14ac:dyDescent="0.3">
      <c r="B225" s="17"/>
    </row>
    <row r="226" spans="2:2" x14ac:dyDescent="0.3">
      <c r="B226" s="17"/>
    </row>
    <row r="227" spans="2:2" x14ac:dyDescent="0.3">
      <c r="B227" s="17"/>
    </row>
    <row r="228" spans="2:2" x14ac:dyDescent="0.3">
      <c r="B228" s="17"/>
    </row>
    <row r="229" spans="2:2" x14ac:dyDescent="0.3">
      <c r="B229" s="17"/>
    </row>
    <row r="230" spans="2:2" x14ac:dyDescent="0.3">
      <c r="B230" s="17"/>
    </row>
    <row r="231" spans="2:2" x14ac:dyDescent="0.3">
      <c r="B231" s="17"/>
    </row>
    <row r="232" spans="2:2" x14ac:dyDescent="0.3">
      <c r="B232" s="17"/>
    </row>
    <row r="233" spans="2:2" x14ac:dyDescent="0.3">
      <c r="B233" s="17"/>
    </row>
    <row r="234" spans="2:2" x14ac:dyDescent="0.3">
      <c r="B234" s="17"/>
    </row>
    <row r="235" spans="2:2" x14ac:dyDescent="0.3">
      <c r="B235" s="17"/>
    </row>
    <row r="236" spans="2:2" x14ac:dyDescent="0.3">
      <c r="B236" s="17"/>
    </row>
    <row r="237" spans="2:2" x14ac:dyDescent="0.3">
      <c r="B237" s="17"/>
    </row>
    <row r="238" spans="2:2" x14ac:dyDescent="0.3">
      <c r="B238" s="17"/>
    </row>
    <row r="239" spans="2:2" x14ac:dyDescent="0.3">
      <c r="B239" s="17"/>
    </row>
    <row r="240" spans="2:2" x14ac:dyDescent="0.3">
      <c r="B240" s="17"/>
    </row>
    <row r="241" spans="2:2" x14ac:dyDescent="0.3">
      <c r="B241" s="17"/>
    </row>
    <row r="242" spans="2:2" x14ac:dyDescent="0.3">
      <c r="B242" s="17"/>
    </row>
    <row r="243" spans="2:2" x14ac:dyDescent="0.3">
      <c r="B243" s="17"/>
    </row>
    <row r="244" spans="2:2" x14ac:dyDescent="0.3">
      <c r="B244" s="17"/>
    </row>
    <row r="245" spans="2:2" x14ac:dyDescent="0.3">
      <c r="B245" s="17"/>
    </row>
    <row r="246" spans="2:2" x14ac:dyDescent="0.3">
      <c r="B246" s="17"/>
    </row>
    <row r="247" spans="2:2" x14ac:dyDescent="0.3">
      <c r="B247" s="17"/>
    </row>
    <row r="248" spans="2:2" x14ac:dyDescent="0.3">
      <c r="B248" s="17"/>
    </row>
    <row r="249" spans="2:2" x14ac:dyDescent="0.3">
      <c r="B249" s="17"/>
    </row>
    <row r="250" spans="2:2" x14ac:dyDescent="0.3">
      <c r="B250" s="17"/>
    </row>
    <row r="251" spans="2:2" x14ac:dyDescent="0.3">
      <c r="B251" s="17"/>
    </row>
    <row r="252" spans="2:2" x14ac:dyDescent="0.3">
      <c r="B252" s="17"/>
    </row>
    <row r="253" spans="2:2" x14ac:dyDescent="0.3">
      <c r="B253" s="17"/>
    </row>
    <row r="254" spans="2:2" x14ac:dyDescent="0.3">
      <c r="B254" s="17"/>
    </row>
    <row r="255" spans="2:2" x14ac:dyDescent="0.3">
      <c r="B255" s="17"/>
    </row>
    <row r="256" spans="2:2" x14ac:dyDescent="0.3">
      <c r="B256" s="17"/>
    </row>
    <row r="257" spans="2:2" x14ac:dyDescent="0.3">
      <c r="B257" s="17"/>
    </row>
    <row r="258" spans="2:2" x14ac:dyDescent="0.3">
      <c r="B258" s="17"/>
    </row>
    <row r="259" spans="2:2" x14ac:dyDescent="0.3">
      <c r="B259" s="17"/>
    </row>
    <row r="260" spans="2:2" x14ac:dyDescent="0.3">
      <c r="B260" s="17"/>
    </row>
    <row r="261" spans="2:2" x14ac:dyDescent="0.3">
      <c r="B261" s="17"/>
    </row>
    <row r="262" spans="2:2" x14ac:dyDescent="0.3">
      <c r="B262" s="17"/>
    </row>
    <row r="263" spans="2:2" x14ac:dyDescent="0.3">
      <c r="B263" s="17"/>
    </row>
    <row r="264" spans="2:2" x14ac:dyDescent="0.3">
      <c r="B264" s="17"/>
    </row>
    <row r="265" spans="2:2" x14ac:dyDescent="0.3">
      <c r="B265" s="17"/>
    </row>
    <row r="266" spans="2:2" x14ac:dyDescent="0.3">
      <c r="B266" s="17"/>
    </row>
    <row r="267" spans="2:2" x14ac:dyDescent="0.3">
      <c r="B267" s="17"/>
    </row>
    <row r="268" spans="2:2" x14ac:dyDescent="0.3">
      <c r="B268" s="17"/>
    </row>
    <row r="269" spans="2:2" x14ac:dyDescent="0.3">
      <c r="B269" s="17"/>
    </row>
    <row r="270" spans="2:2" x14ac:dyDescent="0.3">
      <c r="B270" s="17"/>
    </row>
    <row r="271" spans="2:2" x14ac:dyDescent="0.3">
      <c r="B271" s="17"/>
    </row>
    <row r="272" spans="2:2" x14ac:dyDescent="0.3">
      <c r="B272" s="17"/>
    </row>
    <row r="273" spans="2:2" x14ac:dyDescent="0.3">
      <c r="B273" s="17"/>
    </row>
    <row r="274" spans="2:2" x14ac:dyDescent="0.3">
      <c r="B274" s="17"/>
    </row>
    <row r="275" spans="2:2" x14ac:dyDescent="0.3">
      <c r="B275" s="17"/>
    </row>
    <row r="276" spans="2:2" x14ac:dyDescent="0.3">
      <c r="B276" s="17"/>
    </row>
    <row r="277" spans="2:2" x14ac:dyDescent="0.3">
      <c r="B277" s="17"/>
    </row>
    <row r="278" spans="2:2" x14ac:dyDescent="0.3">
      <c r="B278" s="17"/>
    </row>
    <row r="279" spans="2:2" x14ac:dyDescent="0.3">
      <c r="B279" s="17"/>
    </row>
    <row r="280" spans="2:2" x14ac:dyDescent="0.3">
      <c r="B280" s="17"/>
    </row>
    <row r="281" spans="2:2" x14ac:dyDescent="0.3">
      <c r="B281" s="17"/>
    </row>
    <row r="282" spans="2:2" x14ac:dyDescent="0.3">
      <c r="B282" s="17"/>
    </row>
    <row r="283" spans="2:2" x14ac:dyDescent="0.3">
      <c r="B283" s="17"/>
    </row>
    <row r="284" spans="2:2" x14ac:dyDescent="0.3">
      <c r="B284" s="17"/>
    </row>
    <row r="285" spans="2:2" x14ac:dyDescent="0.3">
      <c r="B285" s="17"/>
    </row>
    <row r="286" spans="2:2" x14ac:dyDescent="0.3">
      <c r="B286" s="17"/>
    </row>
    <row r="287" spans="2:2" x14ac:dyDescent="0.3">
      <c r="B287" s="17"/>
    </row>
    <row r="288" spans="2:2" x14ac:dyDescent="0.3">
      <c r="B288" s="17"/>
    </row>
    <row r="289" spans="2:2" x14ac:dyDescent="0.3">
      <c r="B289" s="17"/>
    </row>
    <row r="290" spans="2:2" x14ac:dyDescent="0.3">
      <c r="B290" s="17"/>
    </row>
    <row r="291" spans="2:2" x14ac:dyDescent="0.3">
      <c r="B291" s="17"/>
    </row>
    <row r="292" spans="2:2" x14ac:dyDescent="0.3">
      <c r="B292" s="17"/>
    </row>
    <row r="293" spans="2:2" x14ac:dyDescent="0.3">
      <c r="B293" s="17"/>
    </row>
    <row r="294" spans="2:2" x14ac:dyDescent="0.3">
      <c r="B294" s="17"/>
    </row>
    <row r="295" spans="2:2" x14ac:dyDescent="0.3">
      <c r="B295" s="17"/>
    </row>
    <row r="296" spans="2:2" x14ac:dyDescent="0.3">
      <c r="B296" s="17"/>
    </row>
    <row r="297" spans="2:2" x14ac:dyDescent="0.3">
      <c r="B297" s="17"/>
    </row>
    <row r="298" spans="2:2" x14ac:dyDescent="0.3">
      <c r="B298" s="17"/>
    </row>
    <row r="299" spans="2:2" x14ac:dyDescent="0.3">
      <c r="B299" s="17"/>
    </row>
    <row r="300" spans="2:2" x14ac:dyDescent="0.3">
      <c r="B300" s="17"/>
    </row>
    <row r="301" spans="2:2" x14ac:dyDescent="0.3">
      <c r="B301" s="17"/>
    </row>
    <row r="302" spans="2:2" x14ac:dyDescent="0.3">
      <c r="B302" s="17"/>
    </row>
    <row r="303" spans="2:2" x14ac:dyDescent="0.3">
      <c r="B303" s="17"/>
    </row>
    <row r="304" spans="2:2" x14ac:dyDescent="0.3">
      <c r="B304" s="17"/>
    </row>
    <row r="305" spans="2:2" x14ac:dyDescent="0.3">
      <c r="B305" s="17"/>
    </row>
    <row r="306" spans="2:2" x14ac:dyDescent="0.3">
      <c r="B306" s="17"/>
    </row>
    <row r="307" spans="2:2" x14ac:dyDescent="0.3">
      <c r="B307" s="17"/>
    </row>
    <row r="308" spans="2:2" x14ac:dyDescent="0.3">
      <c r="B308" s="17"/>
    </row>
    <row r="309" spans="2:2" x14ac:dyDescent="0.3">
      <c r="B309" s="17"/>
    </row>
    <row r="310" spans="2:2" x14ac:dyDescent="0.3">
      <c r="B310" s="17"/>
    </row>
    <row r="311" spans="2:2" x14ac:dyDescent="0.3">
      <c r="B311" s="17"/>
    </row>
    <row r="312" spans="2:2" x14ac:dyDescent="0.3">
      <c r="B312" s="17"/>
    </row>
    <row r="313" spans="2:2" x14ac:dyDescent="0.3">
      <c r="B313" s="17"/>
    </row>
    <row r="314" spans="2:2" x14ac:dyDescent="0.3">
      <c r="B314" s="17"/>
    </row>
    <row r="315" spans="2:2" x14ac:dyDescent="0.3">
      <c r="B315" s="17"/>
    </row>
    <row r="316" spans="2:2" x14ac:dyDescent="0.3">
      <c r="B316" s="17"/>
    </row>
    <row r="317" spans="2:2" x14ac:dyDescent="0.3">
      <c r="B317" s="17"/>
    </row>
    <row r="318" spans="2:2" x14ac:dyDescent="0.3">
      <c r="B318" s="17"/>
    </row>
    <row r="319" spans="2:2" x14ac:dyDescent="0.3">
      <c r="B319" s="17"/>
    </row>
    <row r="320" spans="2:2" x14ac:dyDescent="0.3">
      <c r="B320" s="17"/>
    </row>
    <row r="321" spans="2:2" x14ac:dyDescent="0.3">
      <c r="B321" s="17"/>
    </row>
    <row r="322" spans="2:2" x14ac:dyDescent="0.3">
      <c r="B322" s="17"/>
    </row>
    <row r="323" spans="2:2" x14ac:dyDescent="0.3">
      <c r="B323" s="17"/>
    </row>
    <row r="324" spans="2:2" x14ac:dyDescent="0.3">
      <c r="B324" s="17"/>
    </row>
    <row r="325" spans="2:2" x14ac:dyDescent="0.3">
      <c r="B325" s="17"/>
    </row>
    <row r="326" spans="2:2" x14ac:dyDescent="0.3">
      <c r="B326" s="17"/>
    </row>
    <row r="327" spans="2:2" x14ac:dyDescent="0.3">
      <c r="B327" s="17"/>
    </row>
    <row r="328" spans="2:2" x14ac:dyDescent="0.3">
      <c r="B328" s="17"/>
    </row>
    <row r="329" spans="2:2" x14ac:dyDescent="0.3">
      <c r="B329" s="17"/>
    </row>
    <row r="330" spans="2:2" x14ac:dyDescent="0.3">
      <c r="B330" s="17"/>
    </row>
    <row r="331" spans="2:2" x14ac:dyDescent="0.3">
      <c r="B331" s="17"/>
    </row>
    <row r="332" spans="2:2" x14ac:dyDescent="0.3">
      <c r="B332" s="17"/>
    </row>
    <row r="333" spans="2:2" x14ac:dyDescent="0.3">
      <c r="B333" s="17"/>
    </row>
    <row r="334" spans="2:2" x14ac:dyDescent="0.3">
      <c r="B334" s="17"/>
    </row>
    <row r="335" spans="2:2" x14ac:dyDescent="0.3">
      <c r="B335" s="17"/>
    </row>
    <row r="336" spans="2:2" x14ac:dyDescent="0.3">
      <c r="B336" s="17"/>
    </row>
    <row r="337" spans="2:2" x14ac:dyDescent="0.3">
      <c r="B337" s="17"/>
    </row>
    <row r="338" spans="2:2" x14ac:dyDescent="0.3">
      <c r="B338" s="17"/>
    </row>
    <row r="339" spans="2:2" x14ac:dyDescent="0.3">
      <c r="B339" s="17"/>
    </row>
    <row r="340" spans="2:2" x14ac:dyDescent="0.3">
      <c r="B340" s="17"/>
    </row>
    <row r="341" spans="2:2" x14ac:dyDescent="0.3">
      <c r="B341" s="17"/>
    </row>
    <row r="342" spans="2:2" x14ac:dyDescent="0.3">
      <c r="B342" s="17"/>
    </row>
    <row r="343" spans="2:2" x14ac:dyDescent="0.3">
      <c r="B343" s="17"/>
    </row>
    <row r="344" spans="2:2" x14ac:dyDescent="0.3">
      <c r="B344" s="17"/>
    </row>
    <row r="345" spans="2:2" x14ac:dyDescent="0.3">
      <c r="B345" s="17"/>
    </row>
    <row r="346" spans="2:2" x14ac:dyDescent="0.3">
      <c r="B346" s="17"/>
    </row>
    <row r="347" spans="2:2" x14ac:dyDescent="0.3">
      <c r="B347" s="17"/>
    </row>
    <row r="348" spans="2:2" x14ac:dyDescent="0.3">
      <c r="B348" s="17"/>
    </row>
    <row r="349" spans="2:2" x14ac:dyDescent="0.3">
      <c r="B349" s="17"/>
    </row>
    <row r="350" spans="2:2" x14ac:dyDescent="0.3">
      <c r="B350" s="17"/>
    </row>
    <row r="351" spans="2:2" x14ac:dyDescent="0.3">
      <c r="B351" s="17"/>
    </row>
    <row r="352" spans="2:2" x14ac:dyDescent="0.3">
      <c r="B352" s="17"/>
    </row>
    <row r="353" spans="2:2" x14ac:dyDescent="0.3">
      <c r="B353" s="17"/>
    </row>
    <row r="354" spans="2:2" x14ac:dyDescent="0.3">
      <c r="B354" s="17"/>
    </row>
    <row r="355" spans="2:2" x14ac:dyDescent="0.3">
      <c r="B355" s="17"/>
    </row>
    <row r="356" spans="2:2" x14ac:dyDescent="0.3">
      <c r="B356" s="17"/>
    </row>
    <row r="357" spans="2:2" x14ac:dyDescent="0.3">
      <c r="B357" s="17"/>
    </row>
    <row r="358" spans="2:2" x14ac:dyDescent="0.3">
      <c r="B358" s="17"/>
    </row>
    <row r="359" spans="2:2" x14ac:dyDescent="0.3">
      <c r="B359" s="17"/>
    </row>
    <row r="360" spans="2:2" x14ac:dyDescent="0.3">
      <c r="B360" s="17"/>
    </row>
    <row r="361" spans="2:2" x14ac:dyDescent="0.3">
      <c r="B361" s="17"/>
    </row>
    <row r="362" spans="2:2" x14ac:dyDescent="0.3">
      <c r="B362" s="17"/>
    </row>
    <row r="363" spans="2:2" x14ac:dyDescent="0.3">
      <c r="B363" s="17"/>
    </row>
    <row r="364" spans="2:2" x14ac:dyDescent="0.3">
      <c r="B364" s="17"/>
    </row>
    <row r="365" spans="2:2" x14ac:dyDescent="0.3">
      <c r="B365" s="17"/>
    </row>
    <row r="366" spans="2:2" x14ac:dyDescent="0.3">
      <c r="B366" s="17"/>
    </row>
    <row r="367" spans="2:2" x14ac:dyDescent="0.3">
      <c r="B367" s="17"/>
    </row>
    <row r="368" spans="2:2" x14ac:dyDescent="0.3">
      <c r="B368" s="17"/>
    </row>
    <row r="369" spans="2:2" x14ac:dyDescent="0.3">
      <c r="B369" s="17"/>
    </row>
    <row r="370" spans="2:2" x14ac:dyDescent="0.3">
      <c r="B370" s="17"/>
    </row>
    <row r="371" spans="2:2" x14ac:dyDescent="0.3">
      <c r="B371" s="17"/>
    </row>
    <row r="372" spans="2:2" x14ac:dyDescent="0.3">
      <c r="B372" s="17"/>
    </row>
  </sheetData>
  <phoneticPr fontId="0" type="noConversion"/>
  <printOptions headings="1" gridLines="1" gridLinesSet="0"/>
  <pageMargins left="0.75" right="0.75" top="1" bottom="1" header="0.5" footer="0.5"/>
  <pageSetup scale="81" orientation="portrait" r:id="rId1"/>
  <headerFooter alignWithMargins="0">
    <oddFooter>&amp;CProblem 12.30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J8"/>
  <sheetViews>
    <sheetView showGridLines="0" workbookViewId="0"/>
  </sheetViews>
  <sheetFormatPr defaultColWidth="9.21875" defaultRowHeight="14.4" x14ac:dyDescent="0.3"/>
  <cols>
    <col min="1" max="1" width="0.33203125" style="22" customWidth="1"/>
    <col min="2" max="2" width="24" style="22" customWidth="1"/>
    <col min="3" max="3" width="5" style="22" customWidth="1"/>
    <col min="4" max="4" width="15" style="22" customWidth="1"/>
    <col min="5" max="10" width="14.44140625" style="22" customWidth="1"/>
    <col min="11" max="16384" width="9.21875" style="22"/>
  </cols>
  <sheetData>
    <row r="1" spans="2:10" s="47" customFormat="1" ht="17.399999999999999" x14ac:dyDescent="0.3">
      <c r="B1" s="48" t="s">
        <v>23</v>
      </c>
    </row>
    <row r="2" spans="2:10" s="45" customFormat="1" ht="10.199999999999999" x14ac:dyDescent="0.2">
      <c r="B2" s="46" t="s">
        <v>31</v>
      </c>
    </row>
    <row r="3" spans="2:10" s="43" customFormat="1" ht="10.199999999999999" x14ac:dyDescent="0.2">
      <c r="B3" s="44" t="s">
        <v>30</v>
      </c>
    </row>
    <row r="4" spans="2:10" ht="15" thickBot="1" x14ac:dyDescent="0.35"/>
    <row r="5" spans="2:10" ht="13.5" customHeight="1" x14ac:dyDescent="0.3">
      <c r="B5" s="42" t="s">
        <v>18</v>
      </c>
      <c r="C5" s="40" t="s">
        <v>19</v>
      </c>
      <c r="D5" s="41" t="s">
        <v>20</v>
      </c>
      <c r="E5" s="40" t="s">
        <v>21</v>
      </c>
      <c r="F5" s="40" t="s">
        <v>4</v>
      </c>
      <c r="G5" s="40" t="s">
        <v>22</v>
      </c>
      <c r="H5" s="40" t="s">
        <v>15</v>
      </c>
      <c r="I5" s="39">
        <v>0.05</v>
      </c>
      <c r="J5" s="38">
        <v>0.95</v>
      </c>
    </row>
    <row r="6" spans="2:10" ht="39.75" customHeight="1" x14ac:dyDescent="0.3">
      <c r="B6" s="37" t="s">
        <v>24</v>
      </c>
      <c r="C6" s="36" t="s">
        <v>27</v>
      </c>
      <c r="D6" s="35"/>
      <c r="E6" s="34">
        <v>19200</v>
      </c>
      <c r="F6" s="34">
        <v>19924.400000000001</v>
      </c>
      <c r="G6" s="34">
        <v>20000</v>
      </c>
      <c r="H6" s="34">
        <v>174.11</v>
      </c>
      <c r="I6" s="34">
        <v>19600</v>
      </c>
      <c r="J6" s="33">
        <v>20000</v>
      </c>
    </row>
    <row r="7" spans="2:10" ht="39.75" customHeight="1" x14ac:dyDescent="0.3">
      <c r="B7" s="32" t="s">
        <v>16</v>
      </c>
      <c r="C7" s="31" t="s">
        <v>28</v>
      </c>
      <c r="D7" s="30"/>
      <c r="E7" s="29">
        <v>154.19999999999999</v>
      </c>
      <c r="F7" s="29">
        <v>165.92</v>
      </c>
      <c r="G7" s="29">
        <v>179.57</v>
      </c>
      <c r="H7" s="29">
        <v>4.17</v>
      </c>
      <c r="I7" s="29">
        <v>159.13</v>
      </c>
      <c r="J7" s="28">
        <v>173.01</v>
      </c>
    </row>
    <row r="8" spans="2:10" ht="39.75" customHeight="1" thickBot="1" x14ac:dyDescent="0.35">
      <c r="B8" s="27" t="s">
        <v>26</v>
      </c>
      <c r="C8" s="26" t="s">
        <v>25</v>
      </c>
      <c r="D8" s="25"/>
      <c r="E8" s="24">
        <v>5000</v>
      </c>
      <c r="F8" s="24">
        <v>5000</v>
      </c>
      <c r="G8" s="24">
        <v>5000</v>
      </c>
      <c r="H8" s="24">
        <v>0</v>
      </c>
      <c r="I8" s="24">
        <v>5000</v>
      </c>
      <c r="J8" s="23">
        <v>5000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RiskSerializationData</vt:lpstr>
      <vt:lpstr>Model</vt:lpstr>
      <vt:lpstr>Output Results</vt:lpstr>
      <vt:lpstr>MeanLife</vt:lpstr>
      <vt:lpstr>Price</vt:lpstr>
      <vt:lpstr>RepCost</vt:lpstr>
      <vt:lpstr>StdevLife</vt:lpstr>
      <vt:lpstr>WarrLength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Albright</dc:creator>
  <cp:keywords/>
  <dc:description/>
  <cp:lastModifiedBy>Chris</cp:lastModifiedBy>
  <cp:lastPrinted>1996-07-09T21:32:08Z</cp:lastPrinted>
  <dcterms:created xsi:type="dcterms:W3CDTF">1998-12-25T00:55:20Z</dcterms:created>
  <dcterms:modified xsi:type="dcterms:W3CDTF">2014-03-14T21:22:53Z</dcterms:modified>
</cp:coreProperties>
</file>